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Tktravel-nas\공유문서\■주임_엄다은(Danny) - 세무회계\스키매출엄다은\"/>
    </mc:Choice>
  </mc:AlternateContent>
  <xr:revisionPtr revIDLastSave="0" documentId="13_ncr:1_{03684FCF-B059-494D-A823-87AC1A2FF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Sheet1" sheetId="2" r:id="rId2"/>
  </sheets>
  <definedNames>
    <definedName name="_xlnm._FilterDatabase" localSheetId="0" hidden="1">Worksheet!$A$3:$L$67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67" i="1"/>
  <c r="I4" i="1"/>
  <c r="I5" i="1"/>
  <c r="I6" i="1"/>
  <c r="I7" i="1"/>
  <c r="I8" i="1"/>
  <c r="I9" i="1"/>
  <c r="I10" i="1"/>
  <c r="I11" i="1"/>
  <c r="I12" i="1"/>
  <c r="I13" i="1"/>
  <c r="I14" i="1"/>
  <c r="I15" i="1"/>
  <c r="H16" i="1"/>
  <c r="I16" i="1" s="1"/>
  <c r="I17" i="1"/>
  <c r="G18" i="1"/>
  <c r="I18" i="1"/>
  <c r="G19" i="1"/>
  <c r="I19" i="1"/>
  <c r="I20" i="1"/>
  <c r="I21" i="1"/>
  <c r="I22" i="1"/>
  <c r="I23" i="1"/>
  <c r="G24" i="1"/>
  <c r="H24" i="1"/>
  <c r="I25" i="1"/>
  <c r="I26" i="1"/>
  <c r="I27" i="1"/>
  <c r="I28" i="1"/>
  <c r="I29" i="1"/>
  <c r="I30" i="1"/>
  <c r="I31" i="1"/>
  <c r="I32" i="1"/>
  <c r="I33" i="1"/>
  <c r="I34" i="1"/>
  <c r="I35" i="1"/>
  <c r="I36" i="1"/>
  <c r="H37" i="1"/>
  <c r="I37" i="1" s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" i="2"/>
  <c r="G60" i="1"/>
  <c r="H57" i="1"/>
  <c r="I57" i="1" s="1"/>
  <c r="H44" i="1"/>
  <c r="G44" i="1"/>
  <c r="G41" i="1"/>
  <c r="I44" i="1" l="1"/>
  <c r="I24" i="1"/>
</calcChain>
</file>

<file path=xl/sharedStrings.xml><?xml version="1.0" encoding="utf-8"?>
<sst xmlns="http://schemas.openxmlformats.org/spreadsheetml/2006/main" count="277" uniqueCount="85">
  <si>
    <t>투어시작일</t>
  </si>
  <si>
    <t>투어종료일</t>
  </si>
  <si>
    <t>상품명</t>
  </si>
  <si>
    <t>관광수탁금(A)</t>
  </si>
  <si>
    <t>현지랜드비용(한화)(B)</t>
  </si>
  <si>
    <t>B, C발행금액 (부가세포함)</t>
  </si>
  <si>
    <t>비고</t>
  </si>
  <si>
    <t>티켓비</t>
  </si>
  <si>
    <t>숙박</t>
  </si>
  <si>
    <t>기타</t>
  </si>
  <si>
    <t>결제수수료</t>
    <phoneticPr fontId="2" type="noConversion"/>
  </si>
  <si>
    <r>
      <rPr>
        <sz val="11"/>
        <color rgb="FF000000"/>
        <rFont val="맑은 고딕"/>
        <family val="3"/>
        <charset val="129"/>
      </rPr>
      <t>이익금</t>
    </r>
    <r>
      <rPr>
        <sz val="11"/>
        <color rgb="FF000000"/>
        <rFont val="Calibri"/>
        <family val="2"/>
      </rPr>
      <t>(</t>
    </r>
    <r>
      <rPr>
        <sz val="11"/>
        <color rgb="FF000000"/>
        <rFont val="맑은 고딕"/>
        <family val="3"/>
        <charset val="129"/>
      </rPr>
      <t>한화</t>
    </r>
    <r>
      <rPr>
        <sz val="11"/>
        <color rgb="FF000000"/>
        <rFont val="Calibri"/>
        <family val="2"/>
      </rPr>
      <t>)</t>
    </r>
    <r>
      <rPr>
        <sz val="11"/>
        <color rgb="FF000000"/>
        <rFont val="Calibri"/>
        <family val="3"/>
        <charset val="129"/>
      </rPr>
      <t>(A-B)</t>
    </r>
    <phoneticPr fontId="2" type="noConversion"/>
  </si>
  <si>
    <r>
      <t>비발디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스키투어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전체</t>
    </r>
    <r>
      <rPr>
        <sz val="11"/>
        <color rgb="FF000000"/>
        <rFont val="Calibri"/>
        <family val="2"/>
      </rPr>
      <t>(B2B,B2C)</t>
    </r>
  </si>
  <si>
    <t>인천공항&lt;-&gt;서울 송영</t>
    <phoneticPr fontId="2" type="noConversion"/>
  </si>
  <si>
    <t>D</t>
    <phoneticPr fontId="2" type="noConversion"/>
  </si>
  <si>
    <r>
      <t>石昕平</t>
    </r>
    <r>
      <rPr>
        <sz val="11"/>
        <color rgb="FF000000"/>
        <rFont val="Calibri"/>
        <family val="2"/>
      </rPr>
      <t>SHIH HSINPING</t>
    </r>
  </si>
  <si>
    <t>롯데월드 서울 X 샤론캣 공주 드레스 대여 체험권</t>
    <phoneticPr fontId="2" type="noConversion"/>
  </si>
  <si>
    <t xml:space="preserve"> Erica Chiu</t>
  </si>
  <si>
    <t>HSUEH/MINGJEN</t>
  </si>
  <si>
    <r>
      <t>賴映廷</t>
    </r>
    <r>
      <rPr>
        <sz val="11"/>
        <color rgb="FF000000"/>
        <rFont val="Calibri"/>
        <family val="2"/>
      </rPr>
      <t xml:space="preserve"> LAI YINGTING </t>
    </r>
  </si>
  <si>
    <r>
      <t>賴映廷</t>
    </r>
    <r>
      <rPr>
        <sz val="11"/>
        <color rgb="FF000000"/>
        <rFont val="Calibri"/>
        <family val="2"/>
      </rPr>
      <t xml:space="preserve"> LAI YINGTING</t>
    </r>
  </si>
  <si>
    <t>서울근교 개인차량 대여</t>
    <phoneticPr fontId="2" type="noConversion"/>
  </si>
  <si>
    <t>C</t>
    <phoneticPr fontId="2" type="noConversion"/>
  </si>
  <si>
    <t>LEE YIJUI</t>
  </si>
  <si>
    <t>A</t>
    <phoneticPr fontId="2" type="noConversion"/>
  </si>
  <si>
    <t>Jazel Turgeon</t>
  </si>
  <si>
    <t>인천공항&lt;-&gt;알펜시아 리조트 셔틀</t>
    <phoneticPr fontId="2" type="noConversion"/>
  </si>
  <si>
    <t>Tsai Hsiangcheng</t>
  </si>
  <si>
    <t>Kathryn Roper</t>
  </si>
  <si>
    <r>
      <t>曾俐瑄</t>
    </r>
    <r>
      <rPr>
        <sz val="11"/>
        <color rgb="FF000000"/>
        <rFont val="Calibri"/>
        <family val="2"/>
      </rPr>
      <t xml:space="preserve"> TSENG LIHSUAN</t>
    </r>
  </si>
  <si>
    <t>LIN CHIAJU</t>
  </si>
  <si>
    <t>K.KITTI KITTIPINYO</t>
  </si>
  <si>
    <t>결제구분</t>
    <phoneticPr fontId="2" type="noConversion"/>
  </si>
  <si>
    <t>LINROUYU</t>
  </si>
  <si>
    <t>TSENG YULEE</t>
  </si>
  <si>
    <t xml:space="preserve"> D</t>
    <phoneticPr fontId="2" type="noConversion"/>
  </si>
  <si>
    <t>CHENG CHIN TANG</t>
  </si>
  <si>
    <t>개인맞춤 여행(속초-&gt;명동)</t>
    <phoneticPr fontId="2" type="noConversion"/>
  </si>
  <si>
    <t>YENCHUN CHEN</t>
    <phoneticPr fontId="2" type="noConversion"/>
  </si>
  <si>
    <t>개인맞춤 여행(경북 당일 차량 대절)</t>
    <phoneticPr fontId="2" type="noConversion"/>
  </si>
  <si>
    <t>김포공항&lt;-&gt;서울 송영</t>
    <phoneticPr fontId="2" type="noConversion"/>
  </si>
  <si>
    <t>2026-02-17</t>
    <phoneticPr fontId="2" type="noConversion"/>
  </si>
  <si>
    <t>MR CHAN</t>
    <phoneticPr fontId="2" type="noConversion"/>
  </si>
  <si>
    <t>Roy Fan</t>
    <phoneticPr fontId="2" type="noConversion"/>
  </si>
  <si>
    <t>2026-02-18</t>
    <phoneticPr fontId="2" type="noConversion"/>
  </si>
  <si>
    <r>
      <t>비발디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스키투어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전체</t>
    </r>
    <r>
      <rPr>
        <sz val="11"/>
        <color rgb="FF000000"/>
        <rFont val="Calibri"/>
        <family val="2"/>
      </rPr>
      <t>(B2B,B2C)</t>
    </r>
    <phoneticPr fontId="2" type="noConversion"/>
  </si>
  <si>
    <t>2026-02-19</t>
    <phoneticPr fontId="2" type="noConversion"/>
  </si>
  <si>
    <t>Jones Lau</t>
    <phoneticPr fontId="2" type="noConversion"/>
  </si>
  <si>
    <t>2026-02-20</t>
    <phoneticPr fontId="2" type="noConversion"/>
  </si>
  <si>
    <t>CHEN , GUAN-YIN</t>
    <phoneticPr fontId="2" type="noConversion"/>
  </si>
  <si>
    <t>Nga Lam Angel Leung</t>
    <phoneticPr fontId="2" type="noConversion"/>
  </si>
  <si>
    <t>2026-02-21</t>
    <phoneticPr fontId="2" type="noConversion"/>
  </si>
  <si>
    <t>Timbo Lo</t>
    <phoneticPr fontId="2" type="noConversion"/>
  </si>
  <si>
    <t>LINROUYU</t>
    <phoneticPr fontId="2" type="noConversion"/>
  </si>
  <si>
    <t>YANG YUJEN</t>
    <phoneticPr fontId="2" type="noConversion"/>
  </si>
  <si>
    <r>
      <t>孫冠鈺</t>
    </r>
    <r>
      <rPr>
        <sz val="11"/>
        <color rgb="FF000000"/>
        <rFont val="Calibri"/>
        <family val="2"/>
      </rPr>
      <t xml:space="preserve"> &lt;BR&gt;SUN KUANYU</t>
    </r>
    <phoneticPr fontId="2" type="noConversion"/>
  </si>
  <si>
    <t>2026-02-22</t>
    <phoneticPr fontId="2" type="noConversion"/>
  </si>
  <si>
    <t>2026-02-23</t>
    <phoneticPr fontId="2" type="noConversion"/>
  </si>
  <si>
    <t>Jasper Chan</t>
    <phoneticPr fontId="2" type="noConversion"/>
  </si>
  <si>
    <t>2026-02-24</t>
    <phoneticPr fontId="2" type="noConversion"/>
  </si>
  <si>
    <t>2026-02-25</t>
    <phoneticPr fontId="2" type="noConversion"/>
  </si>
  <si>
    <r>
      <t>賴歆</t>
    </r>
    <r>
      <rPr>
        <sz val="11"/>
        <color rgb="FF000000"/>
        <rFont val="MingLiU"/>
        <family val="3"/>
        <charset val="136"/>
      </rPr>
      <t>妮</t>
    </r>
    <r>
      <rPr>
        <sz val="11"/>
        <color rgb="FF000000"/>
        <rFont val="Calibri"/>
        <family val="2"/>
      </rPr>
      <t xml:space="preserve"> LAI HSINNI</t>
    </r>
    <phoneticPr fontId="2" type="noConversion"/>
  </si>
  <si>
    <r>
      <t>賴映廷</t>
    </r>
    <r>
      <rPr>
        <sz val="11"/>
        <color rgb="FF000000"/>
        <rFont val="Calibri"/>
        <family val="2"/>
      </rPr>
      <t xml:space="preserve"> LAI YINGTING</t>
    </r>
    <phoneticPr fontId="2" type="noConversion"/>
  </si>
  <si>
    <t>2026-02-26</t>
    <phoneticPr fontId="2" type="noConversion"/>
  </si>
  <si>
    <t>2026-02-27</t>
    <phoneticPr fontId="2" type="noConversion"/>
  </si>
  <si>
    <r>
      <t>賴映廷</t>
    </r>
    <r>
      <rPr>
        <sz val="11"/>
        <color rgb="FF000000"/>
        <rFont val="Calibri"/>
        <family val="2"/>
      </rPr>
      <t xml:space="preserve">  LAI YINGTING</t>
    </r>
    <phoneticPr fontId="2" type="noConversion"/>
  </si>
  <si>
    <t>2026-02-28</t>
    <phoneticPr fontId="2" type="noConversion"/>
  </si>
  <si>
    <t>2026-02-01</t>
    <phoneticPr fontId="2" type="noConversion"/>
  </si>
  <si>
    <t>2026-02-02</t>
    <phoneticPr fontId="2" type="noConversion"/>
  </si>
  <si>
    <t>2026-02-03</t>
    <phoneticPr fontId="2" type="noConversion"/>
  </si>
  <si>
    <t>2026-02-04</t>
    <phoneticPr fontId="2" type="noConversion"/>
  </si>
  <si>
    <t>2026-02-05</t>
    <phoneticPr fontId="2" type="noConversion"/>
  </si>
  <si>
    <t>2026-02-06</t>
    <phoneticPr fontId="2" type="noConversion"/>
  </si>
  <si>
    <t>2026-02-07</t>
    <phoneticPr fontId="2" type="noConversion"/>
  </si>
  <si>
    <t>2026-02-08</t>
    <phoneticPr fontId="2" type="noConversion"/>
  </si>
  <si>
    <t>2026-02-09</t>
    <phoneticPr fontId="2" type="noConversion"/>
  </si>
  <si>
    <t>2026-02-10</t>
    <phoneticPr fontId="2" type="noConversion"/>
  </si>
  <si>
    <t>2026-02-11</t>
    <phoneticPr fontId="2" type="noConversion"/>
  </si>
  <si>
    <t>2026-02-12</t>
    <phoneticPr fontId="2" type="noConversion"/>
  </si>
  <si>
    <t>2026-02-13</t>
    <phoneticPr fontId="2" type="noConversion"/>
  </si>
  <si>
    <t>2026-02-14</t>
    <phoneticPr fontId="2" type="noConversion"/>
  </si>
  <si>
    <t>2026-02-15</t>
    <phoneticPr fontId="2" type="noConversion"/>
  </si>
  <si>
    <t>2026-02-16</t>
    <phoneticPr fontId="2" type="noConversion"/>
  </si>
  <si>
    <t>陳佳蓁 CHEN CHIACHEN</t>
  </si>
  <si>
    <t>TK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</si>
</sst>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 ;[Red]\-#,##0\ "/>
  </numFmts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MingLiU"/>
      <family val="3"/>
      <charset val="136"/>
    </font>
    <font>
      <sz val="11"/>
      <color theme="1"/>
      <name val="맑은 고딕"/>
      <family val="3"/>
      <charset val="129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right"/>
    </xf>
    <xf numFmtId="176" fontId="7" fillId="4" borderId="1" xfId="0" applyNumberFormat="1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right"/>
    </xf>
    <xf numFmtId="176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0" fontId="0" fillId="3" borderId="0" xfId="0" applyFill="1"/>
    <xf numFmtId="41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zoomScale="85" zoomScaleNormal="85" workbookViewId="0">
      <pane ySplit="3" topLeftCell="A4" activePane="bottomLeft" state="frozen"/>
      <selection pane="bottomLeft" activeCell="C52" sqref="C52"/>
    </sheetView>
  </sheetViews>
  <sheetFormatPr defaultRowHeight="15" x14ac:dyDescent="0.25"/>
  <cols>
    <col min="1" max="2" width="15" customWidth="1"/>
    <col min="3" max="3" width="48.85546875" customWidth="1"/>
    <col min="4" max="4" width="20" customWidth="1"/>
    <col min="5" max="8" width="15" customWidth="1"/>
    <col min="9" max="9" width="19.42578125" bestFit="1" customWidth="1"/>
    <col min="10" max="10" width="12.85546875" customWidth="1"/>
    <col min="11" max="11" width="14.42578125" customWidth="1"/>
    <col min="12" max="12" width="26.7109375" customWidth="1"/>
  </cols>
  <sheetData>
    <row r="1" spans="1:12" x14ac:dyDescent="0.25">
      <c r="A1" s="23" t="s">
        <v>84</v>
      </c>
    </row>
    <row r="2" spans="1:12" ht="15" customHeight="1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/>
      <c r="H2" s="24"/>
      <c r="I2" s="24" t="s">
        <v>11</v>
      </c>
      <c r="J2" s="24" t="s">
        <v>32</v>
      </c>
      <c r="K2" s="25" t="s">
        <v>5</v>
      </c>
      <c r="L2" s="24" t="s">
        <v>6</v>
      </c>
    </row>
    <row r="3" spans="1:12" ht="15.75" customHeight="1" x14ac:dyDescent="0.25">
      <c r="A3" s="24"/>
      <c r="B3" s="24"/>
      <c r="C3" s="24"/>
      <c r="D3" s="24"/>
      <c r="E3" s="22" t="s">
        <v>7</v>
      </c>
      <c r="F3" s="22" t="s">
        <v>8</v>
      </c>
      <c r="G3" s="22" t="s">
        <v>9</v>
      </c>
      <c r="H3" s="22" t="s">
        <v>10</v>
      </c>
      <c r="I3" s="24"/>
      <c r="J3" s="24"/>
      <c r="K3" s="25"/>
      <c r="L3" s="24"/>
    </row>
    <row r="4" spans="1:12" x14ac:dyDescent="0.25">
      <c r="A4" s="26" t="s">
        <v>67</v>
      </c>
      <c r="B4" s="26" t="s">
        <v>67</v>
      </c>
      <c r="C4" s="2" t="s">
        <v>12</v>
      </c>
      <c r="D4" s="21">
        <v>39731987.5</v>
      </c>
      <c r="E4" s="21">
        <v>5006000</v>
      </c>
      <c r="F4" s="21">
        <v>7539000</v>
      </c>
      <c r="G4" s="21">
        <v>4901600</v>
      </c>
      <c r="H4" s="21">
        <v>382296.4</v>
      </c>
      <c r="I4" s="21">
        <f t="shared" ref="I4:I67" si="0">D4-(E4+F4+G4+H4)</f>
        <v>21903091.100000001</v>
      </c>
      <c r="J4" s="4"/>
      <c r="K4" s="1"/>
      <c r="L4" s="2"/>
    </row>
    <row r="5" spans="1:12" x14ac:dyDescent="0.25">
      <c r="A5" s="26" t="s">
        <v>68</v>
      </c>
      <c r="B5" s="26" t="s">
        <v>68</v>
      </c>
      <c r="C5" s="2" t="s">
        <v>12</v>
      </c>
      <c r="D5" s="21">
        <v>57254178</v>
      </c>
      <c r="E5" s="21">
        <v>11148000</v>
      </c>
      <c r="F5" s="21">
        <v>11828000</v>
      </c>
      <c r="G5" s="21">
        <v>8832800</v>
      </c>
      <c r="H5" s="21">
        <v>315193.48000000004</v>
      </c>
      <c r="I5" s="21">
        <f t="shared" si="0"/>
        <v>25130184.52</v>
      </c>
      <c r="J5" s="4"/>
      <c r="K5" s="1"/>
      <c r="L5" s="2"/>
    </row>
    <row r="6" spans="1:12" x14ac:dyDescent="0.25">
      <c r="A6" s="26" t="s">
        <v>69</v>
      </c>
      <c r="B6" s="26" t="s">
        <v>69</v>
      </c>
      <c r="C6" s="2" t="s">
        <v>12</v>
      </c>
      <c r="D6" s="21">
        <v>28709820</v>
      </c>
      <c r="E6" s="21">
        <v>11257000</v>
      </c>
      <c r="F6" s="21">
        <v>5057000</v>
      </c>
      <c r="G6" s="21">
        <v>4893800</v>
      </c>
      <c r="H6" s="21">
        <v>72211.3</v>
      </c>
      <c r="I6" s="21">
        <f t="shared" si="0"/>
        <v>7429808.6999999993</v>
      </c>
      <c r="J6" s="4"/>
      <c r="K6" s="1"/>
      <c r="L6" s="2"/>
    </row>
    <row r="7" spans="1:12" x14ac:dyDescent="0.25">
      <c r="A7" s="26" t="s">
        <v>69</v>
      </c>
      <c r="B7" s="26" t="s">
        <v>69</v>
      </c>
      <c r="C7" s="2" t="s">
        <v>13</v>
      </c>
      <c r="D7" s="21">
        <v>95000</v>
      </c>
      <c r="E7" s="21"/>
      <c r="F7" s="21"/>
      <c r="G7" s="21">
        <v>88000</v>
      </c>
      <c r="H7" s="21"/>
      <c r="I7" s="21">
        <f t="shared" si="0"/>
        <v>7000</v>
      </c>
      <c r="J7" s="4" t="s">
        <v>14</v>
      </c>
      <c r="K7" s="1"/>
      <c r="L7" s="2" t="s">
        <v>19</v>
      </c>
    </row>
    <row r="8" spans="1:12" x14ac:dyDescent="0.25">
      <c r="A8" s="26" t="s">
        <v>70</v>
      </c>
      <c r="B8" s="26" t="s">
        <v>70</v>
      </c>
      <c r="C8" s="2" t="s">
        <v>12</v>
      </c>
      <c r="D8" s="21">
        <v>37287972.5</v>
      </c>
      <c r="E8" s="21">
        <v>10123000</v>
      </c>
      <c r="F8" s="21">
        <v>6478000</v>
      </c>
      <c r="G8" s="21">
        <v>5411300</v>
      </c>
      <c r="H8" s="21">
        <v>172111.85</v>
      </c>
      <c r="I8" s="21">
        <f t="shared" si="0"/>
        <v>15103560.649999999</v>
      </c>
      <c r="J8" s="4"/>
      <c r="K8" s="1"/>
      <c r="L8" s="2"/>
    </row>
    <row r="9" spans="1:12" x14ac:dyDescent="0.25">
      <c r="A9" s="26" t="s">
        <v>70</v>
      </c>
      <c r="B9" s="26" t="s">
        <v>70</v>
      </c>
      <c r="C9" s="2" t="s">
        <v>13</v>
      </c>
      <c r="D9" s="21">
        <v>95000</v>
      </c>
      <c r="E9" s="21"/>
      <c r="F9" s="21"/>
      <c r="G9" s="21">
        <v>88000</v>
      </c>
      <c r="H9" s="21"/>
      <c r="I9" s="21">
        <f t="shared" si="0"/>
        <v>7000</v>
      </c>
      <c r="J9" s="4" t="s">
        <v>14</v>
      </c>
      <c r="K9" s="1"/>
      <c r="L9" s="2" t="s">
        <v>15</v>
      </c>
    </row>
    <row r="10" spans="1:12" x14ac:dyDescent="0.25">
      <c r="A10" s="26" t="s">
        <v>70</v>
      </c>
      <c r="B10" s="26" t="s">
        <v>70</v>
      </c>
      <c r="C10" s="2" t="s">
        <v>16</v>
      </c>
      <c r="D10" s="21">
        <v>828000</v>
      </c>
      <c r="E10" s="21">
        <v>738000</v>
      </c>
      <c r="F10" s="21"/>
      <c r="G10" s="21"/>
      <c r="H10" s="21"/>
      <c r="I10" s="21">
        <f t="shared" si="0"/>
        <v>90000</v>
      </c>
      <c r="J10" s="4" t="s">
        <v>14</v>
      </c>
      <c r="K10" s="1"/>
      <c r="L10" s="2" t="s">
        <v>17</v>
      </c>
    </row>
    <row r="11" spans="1:12" x14ac:dyDescent="0.25">
      <c r="A11" s="26" t="s">
        <v>70</v>
      </c>
      <c r="B11" s="26" t="s">
        <v>70</v>
      </c>
      <c r="C11" s="2" t="s">
        <v>13</v>
      </c>
      <c r="D11" s="21">
        <v>95000</v>
      </c>
      <c r="E11" s="21"/>
      <c r="F11" s="21"/>
      <c r="G11" s="21">
        <v>88000</v>
      </c>
      <c r="H11" s="21"/>
      <c r="I11" s="21">
        <f t="shared" si="0"/>
        <v>7000</v>
      </c>
      <c r="J11" s="4" t="s">
        <v>14</v>
      </c>
      <c r="K11" s="1"/>
      <c r="L11" s="2" t="s">
        <v>18</v>
      </c>
    </row>
    <row r="12" spans="1:12" x14ac:dyDescent="0.25">
      <c r="A12" s="26" t="s">
        <v>71</v>
      </c>
      <c r="B12" s="26" t="s">
        <v>71</v>
      </c>
      <c r="C12" s="2" t="s">
        <v>12</v>
      </c>
      <c r="D12" s="21">
        <v>10945412.5</v>
      </c>
      <c r="E12" s="21">
        <v>7964000</v>
      </c>
      <c r="F12" s="21">
        <v>2154000</v>
      </c>
      <c r="G12" s="21">
        <v>2433100</v>
      </c>
      <c r="H12" s="21"/>
      <c r="I12" s="21">
        <f t="shared" si="0"/>
        <v>-1605687.5</v>
      </c>
      <c r="J12" s="4"/>
      <c r="K12" s="1"/>
      <c r="L12" s="2"/>
    </row>
    <row r="13" spans="1:12" x14ac:dyDescent="0.25">
      <c r="A13" s="26" t="s">
        <v>71</v>
      </c>
      <c r="B13" s="26" t="s">
        <v>71</v>
      </c>
      <c r="C13" s="2" t="s">
        <v>13</v>
      </c>
      <c r="D13" s="21">
        <v>95000</v>
      </c>
      <c r="E13" s="21"/>
      <c r="F13" s="21"/>
      <c r="G13" s="21">
        <v>88000</v>
      </c>
      <c r="H13" s="21"/>
      <c r="I13" s="21">
        <f t="shared" si="0"/>
        <v>7000</v>
      </c>
      <c r="J13" s="4" t="s">
        <v>14</v>
      </c>
      <c r="K13" s="1"/>
      <c r="L13" s="2" t="s">
        <v>20</v>
      </c>
    </row>
    <row r="14" spans="1:12" x14ac:dyDescent="0.25">
      <c r="A14" s="26" t="s">
        <v>71</v>
      </c>
      <c r="B14" s="26" t="s">
        <v>71</v>
      </c>
      <c r="C14" s="2" t="s">
        <v>21</v>
      </c>
      <c r="D14" s="21">
        <v>400000</v>
      </c>
      <c r="E14" s="21"/>
      <c r="F14" s="21"/>
      <c r="G14" s="21">
        <v>330000</v>
      </c>
      <c r="H14" s="21"/>
      <c r="I14" s="21">
        <f t="shared" si="0"/>
        <v>70000</v>
      </c>
      <c r="J14" s="4" t="s">
        <v>22</v>
      </c>
      <c r="K14" s="1"/>
      <c r="L14" s="2" t="s">
        <v>23</v>
      </c>
    </row>
    <row r="15" spans="1:12" x14ac:dyDescent="0.25">
      <c r="A15" s="26" t="s">
        <v>72</v>
      </c>
      <c r="B15" s="26" t="s">
        <v>72</v>
      </c>
      <c r="C15" s="2" t="s">
        <v>12</v>
      </c>
      <c r="D15" s="21">
        <v>36945345</v>
      </c>
      <c r="E15" s="21">
        <v>6977000</v>
      </c>
      <c r="F15" s="21">
        <v>8206000</v>
      </c>
      <c r="G15" s="21">
        <v>5573300</v>
      </c>
      <c r="H15" s="21">
        <v>291603.20000000001</v>
      </c>
      <c r="I15" s="21">
        <f t="shared" si="0"/>
        <v>15897441.800000001</v>
      </c>
      <c r="J15" s="4"/>
      <c r="K15" s="1"/>
      <c r="L15" s="2"/>
    </row>
    <row r="16" spans="1:12" x14ac:dyDescent="0.25">
      <c r="A16" s="26" t="s">
        <v>72</v>
      </c>
      <c r="B16" s="26" t="s">
        <v>72</v>
      </c>
      <c r="C16" s="2" t="s">
        <v>16</v>
      </c>
      <c r="D16" s="21">
        <v>250000</v>
      </c>
      <c r="E16" s="21">
        <v>205000</v>
      </c>
      <c r="F16" s="21"/>
      <c r="G16" s="21"/>
      <c r="H16" s="21">
        <f>D16*3.5%</f>
        <v>8750</v>
      </c>
      <c r="I16" s="21">
        <f t="shared" si="0"/>
        <v>36250</v>
      </c>
      <c r="J16" s="4" t="s">
        <v>24</v>
      </c>
      <c r="K16" s="1"/>
      <c r="L16" s="2" t="s">
        <v>25</v>
      </c>
    </row>
    <row r="17" spans="1:12" x14ac:dyDescent="0.25">
      <c r="A17" s="26" t="s">
        <v>73</v>
      </c>
      <c r="B17" s="26" t="s">
        <v>73</v>
      </c>
      <c r="C17" s="2" t="s">
        <v>12</v>
      </c>
      <c r="D17" s="21">
        <v>6903700</v>
      </c>
      <c r="E17" s="21">
        <v>6872000</v>
      </c>
      <c r="F17" s="21">
        <v>1047000</v>
      </c>
      <c r="G17" s="21">
        <v>2144900</v>
      </c>
      <c r="H17" s="21">
        <v>8740</v>
      </c>
      <c r="I17" s="21">
        <f t="shared" si="0"/>
        <v>-3168940</v>
      </c>
      <c r="J17" s="4"/>
      <c r="K17" s="1"/>
      <c r="L17" s="2"/>
    </row>
    <row r="18" spans="1:12" x14ac:dyDescent="0.25">
      <c r="A18" s="26" t="s">
        <v>73</v>
      </c>
      <c r="B18" s="26" t="s">
        <v>73</v>
      </c>
      <c r="C18" s="2" t="s">
        <v>21</v>
      </c>
      <c r="D18" s="21">
        <v>320000</v>
      </c>
      <c r="E18" s="21"/>
      <c r="F18" s="21"/>
      <c r="G18" s="21">
        <f>240000*1.1</f>
        <v>264000</v>
      </c>
      <c r="H18" s="21"/>
      <c r="I18" s="21">
        <f t="shared" si="0"/>
        <v>56000</v>
      </c>
      <c r="J18" s="4" t="s">
        <v>22</v>
      </c>
      <c r="K18" s="1"/>
      <c r="L18" s="2" t="s">
        <v>23</v>
      </c>
    </row>
    <row r="19" spans="1:12" x14ac:dyDescent="0.25">
      <c r="A19" s="26" t="s">
        <v>73</v>
      </c>
      <c r="B19" s="26" t="s">
        <v>73</v>
      </c>
      <c r="C19" s="2" t="s">
        <v>26</v>
      </c>
      <c r="D19" s="21">
        <v>345000</v>
      </c>
      <c r="E19" s="21"/>
      <c r="F19" s="21"/>
      <c r="G19" s="21">
        <f>300000*1.1</f>
        <v>330000</v>
      </c>
      <c r="H19" s="21"/>
      <c r="I19" s="21">
        <f t="shared" si="0"/>
        <v>15000</v>
      </c>
      <c r="J19" s="4" t="s">
        <v>14</v>
      </c>
      <c r="K19" s="1"/>
      <c r="L19" s="2" t="s">
        <v>27</v>
      </c>
    </row>
    <row r="20" spans="1:12" x14ac:dyDescent="0.25">
      <c r="A20" s="26" t="s">
        <v>74</v>
      </c>
      <c r="B20" s="26" t="s">
        <v>74</v>
      </c>
      <c r="C20" s="2" t="s">
        <v>12</v>
      </c>
      <c r="D20" s="21">
        <v>11276359</v>
      </c>
      <c r="E20" s="21">
        <v>3416000</v>
      </c>
      <c r="F20" s="21">
        <v>1635000</v>
      </c>
      <c r="G20" s="21">
        <v>2312000</v>
      </c>
      <c r="H20" s="21">
        <v>211071.52500000002</v>
      </c>
      <c r="I20" s="21">
        <f t="shared" si="0"/>
        <v>3702287.4749999996</v>
      </c>
      <c r="J20" s="4"/>
      <c r="K20" s="1"/>
      <c r="L20" s="2"/>
    </row>
    <row r="21" spans="1:12" x14ac:dyDescent="0.25">
      <c r="A21" s="26" t="s">
        <v>74</v>
      </c>
      <c r="B21" s="26" t="s">
        <v>74</v>
      </c>
      <c r="C21" s="2" t="s">
        <v>13</v>
      </c>
      <c r="D21" s="21">
        <v>95000</v>
      </c>
      <c r="E21" s="21"/>
      <c r="F21" s="21"/>
      <c r="G21" s="21">
        <v>88000</v>
      </c>
      <c r="H21" s="21"/>
      <c r="I21" s="21">
        <f t="shared" si="0"/>
        <v>7000</v>
      </c>
      <c r="J21" s="4" t="s">
        <v>14</v>
      </c>
      <c r="K21" s="1"/>
      <c r="L21" s="2" t="s">
        <v>15</v>
      </c>
    </row>
    <row r="22" spans="1:12" x14ac:dyDescent="0.25">
      <c r="A22" s="26" t="s">
        <v>75</v>
      </c>
      <c r="B22" s="26" t="s">
        <v>75</v>
      </c>
      <c r="C22" s="2" t="s">
        <v>12</v>
      </c>
      <c r="D22" s="21">
        <v>27125982</v>
      </c>
      <c r="E22" s="21">
        <v>4443000</v>
      </c>
      <c r="F22" s="21">
        <v>5327000</v>
      </c>
      <c r="G22" s="21">
        <v>4920350</v>
      </c>
      <c r="H22" s="21">
        <v>279325.62000000005</v>
      </c>
      <c r="I22" s="21">
        <f t="shared" si="0"/>
        <v>12156306.380000001</v>
      </c>
      <c r="J22" s="4"/>
      <c r="K22" s="1"/>
      <c r="L22" s="2"/>
    </row>
    <row r="23" spans="1:12" x14ac:dyDescent="0.25">
      <c r="A23" s="26" t="s">
        <v>75</v>
      </c>
      <c r="B23" s="26" t="s">
        <v>75</v>
      </c>
      <c r="C23" s="2" t="s">
        <v>13</v>
      </c>
      <c r="D23" s="21">
        <v>95000</v>
      </c>
      <c r="E23" s="21"/>
      <c r="F23" s="21"/>
      <c r="G23" s="21">
        <v>88000</v>
      </c>
      <c r="H23" s="21"/>
      <c r="I23" s="21">
        <f t="shared" si="0"/>
        <v>7000</v>
      </c>
      <c r="J23" s="4" t="s">
        <v>14</v>
      </c>
      <c r="K23" s="1"/>
      <c r="L23" s="2" t="s">
        <v>29</v>
      </c>
    </row>
    <row r="24" spans="1:12" x14ac:dyDescent="0.25">
      <c r="A24" s="26" t="s">
        <v>75</v>
      </c>
      <c r="B24" s="26" t="s">
        <v>75</v>
      </c>
      <c r="C24" s="2" t="s">
        <v>26</v>
      </c>
      <c r="D24" s="21">
        <v>397000</v>
      </c>
      <c r="E24" s="21"/>
      <c r="F24" s="21"/>
      <c r="G24" s="21">
        <f>30000*1.1</f>
        <v>33000</v>
      </c>
      <c r="H24" s="21">
        <f>D24*3.5%</f>
        <v>13895.000000000002</v>
      </c>
      <c r="I24" s="21">
        <f t="shared" si="0"/>
        <v>350105</v>
      </c>
      <c r="J24" s="4" t="s">
        <v>24</v>
      </c>
      <c r="K24" s="1"/>
      <c r="L24" s="2" t="s">
        <v>28</v>
      </c>
    </row>
    <row r="25" spans="1:12" x14ac:dyDescent="0.25">
      <c r="A25" s="26" t="s">
        <v>76</v>
      </c>
      <c r="B25" s="26" t="s">
        <v>76</v>
      </c>
      <c r="C25" s="2" t="s">
        <v>12</v>
      </c>
      <c r="D25" s="21">
        <v>6494975</v>
      </c>
      <c r="E25" s="21">
        <v>4924000</v>
      </c>
      <c r="F25" s="21">
        <v>811000</v>
      </c>
      <c r="G25" s="21">
        <v>1365600</v>
      </c>
      <c r="H25" s="21">
        <v>13125.000000000002</v>
      </c>
      <c r="I25" s="21">
        <f t="shared" si="0"/>
        <v>-618750</v>
      </c>
      <c r="J25" s="4"/>
      <c r="K25" s="1"/>
      <c r="L25" s="2"/>
    </row>
    <row r="26" spans="1:12" x14ac:dyDescent="0.25">
      <c r="A26" s="26" t="s">
        <v>77</v>
      </c>
      <c r="B26" s="26" t="s">
        <v>77</v>
      </c>
      <c r="C26" s="2" t="s">
        <v>12</v>
      </c>
      <c r="D26" s="21">
        <v>16926325</v>
      </c>
      <c r="E26" s="21">
        <v>3481000</v>
      </c>
      <c r="F26" s="21">
        <v>3320000</v>
      </c>
      <c r="G26" s="21">
        <v>2924000</v>
      </c>
      <c r="H26" s="21"/>
      <c r="I26" s="21">
        <f t="shared" si="0"/>
        <v>7201325</v>
      </c>
      <c r="J26" s="4"/>
      <c r="K26" s="1"/>
      <c r="L26" s="2"/>
    </row>
    <row r="27" spans="1:12" x14ac:dyDescent="0.25">
      <c r="A27" s="26" t="s">
        <v>77</v>
      </c>
      <c r="B27" s="26" t="s">
        <v>77</v>
      </c>
      <c r="C27" s="2" t="s">
        <v>13</v>
      </c>
      <c r="D27" s="21">
        <v>95000</v>
      </c>
      <c r="E27" s="21"/>
      <c r="F27" s="21"/>
      <c r="G27" s="21">
        <v>88000</v>
      </c>
      <c r="H27" s="21"/>
      <c r="I27" s="21">
        <f t="shared" si="0"/>
        <v>7000</v>
      </c>
      <c r="J27" s="4" t="s">
        <v>14</v>
      </c>
      <c r="K27" s="1"/>
      <c r="L27" s="2" t="s">
        <v>30</v>
      </c>
    </row>
    <row r="28" spans="1:12" x14ac:dyDescent="0.25">
      <c r="A28" s="26" t="s">
        <v>78</v>
      </c>
      <c r="B28" s="26" t="s">
        <v>78</v>
      </c>
      <c r="C28" s="2" t="s">
        <v>12</v>
      </c>
      <c r="D28" s="21">
        <v>11375712.5</v>
      </c>
      <c r="E28" s="21">
        <v>3579000</v>
      </c>
      <c r="F28" s="21">
        <v>1160000</v>
      </c>
      <c r="G28" s="21">
        <v>2364900</v>
      </c>
      <c r="H28" s="21">
        <v>53440.000000000007</v>
      </c>
      <c r="I28" s="21">
        <f t="shared" si="0"/>
        <v>4218372.5</v>
      </c>
      <c r="J28" s="4"/>
      <c r="K28" s="1"/>
      <c r="L28" s="2"/>
    </row>
    <row r="29" spans="1:12" x14ac:dyDescent="0.25">
      <c r="A29" s="26" t="s">
        <v>79</v>
      </c>
      <c r="B29" s="26" t="s">
        <v>79</v>
      </c>
      <c r="C29" s="2" t="s">
        <v>12</v>
      </c>
      <c r="D29" s="21">
        <v>4364500</v>
      </c>
      <c r="E29" s="21">
        <v>2820000</v>
      </c>
      <c r="F29" s="21">
        <v>374000</v>
      </c>
      <c r="G29" s="21">
        <v>1872100</v>
      </c>
      <c r="H29" s="21"/>
      <c r="I29" s="21">
        <f t="shared" si="0"/>
        <v>-701600</v>
      </c>
      <c r="J29" s="4"/>
      <c r="K29" s="1"/>
      <c r="L29" s="2"/>
    </row>
    <row r="30" spans="1:12" x14ac:dyDescent="0.25">
      <c r="A30" s="26" t="s">
        <v>80</v>
      </c>
      <c r="B30" s="26" t="s">
        <v>80</v>
      </c>
      <c r="C30" s="2" t="s">
        <v>12</v>
      </c>
      <c r="D30" s="21">
        <v>11947000</v>
      </c>
      <c r="E30" s="21">
        <v>1548000</v>
      </c>
      <c r="F30" s="21">
        <v>4203000</v>
      </c>
      <c r="G30" s="21">
        <v>1018800</v>
      </c>
      <c r="H30" s="21">
        <v>11025.000000000002</v>
      </c>
      <c r="I30" s="21">
        <f t="shared" si="0"/>
        <v>5166175</v>
      </c>
      <c r="J30" s="4"/>
      <c r="K30" s="1"/>
      <c r="L30" s="2"/>
    </row>
    <row r="31" spans="1:12" x14ac:dyDescent="0.25">
      <c r="A31" s="26" t="s">
        <v>80</v>
      </c>
      <c r="B31" s="26" t="s">
        <v>80</v>
      </c>
      <c r="C31" s="2" t="s">
        <v>13</v>
      </c>
      <c r="D31" s="21">
        <v>95000</v>
      </c>
      <c r="E31" s="21"/>
      <c r="F31" s="21"/>
      <c r="G31" s="21">
        <v>88000</v>
      </c>
      <c r="H31" s="21"/>
      <c r="I31" s="21">
        <f t="shared" si="0"/>
        <v>7000</v>
      </c>
      <c r="J31" s="4" t="s">
        <v>14</v>
      </c>
      <c r="K31" s="1"/>
      <c r="L31" s="2" t="s">
        <v>31</v>
      </c>
    </row>
    <row r="32" spans="1:12" x14ac:dyDescent="0.25">
      <c r="A32" s="26" t="s">
        <v>81</v>
      </c>
      <c r="B32" s="26" t="s">
        <v>81</v>
      </c>
      <c r="C32" s="2" t="s">
        <v>12</v>
      </c>
      <c r="D32" s="21">
        <v>11464000</v>
      </c>
      <c r="E32" s="21">
        <v>1688000</v>
      </c>
      <c r="F32" s="21">
        <v>4299000</v>
      </c>
      <c r="G32" s="21">
        <v>1311200</v>
      </c>
      <c r="H32" s="21">
        <v>41300.000000000007</v>
      </c>
      <c r="I32" s="21">
        <f t="shared" si="0"/>
        <v>4124500</v>
      </c>
      <c r="J32" s="4"/>
      <c r="K32" s="1"/>
      <c r="L32" s="2"/>
    </row>
    <row r="33" spans="1:12" x14ac:dyDescent="0.25">
      <c r="A33" s="26" t="s">
        <v>81</v>
      </c>
      <c r="B33" s="26" t="s">
        <v>81</v>
      </c>
      <c r="C33" s="2" t="s">
        <v>13</v>
      </c>
      <c r="D33" s="21">
        <v>95000</v>
      </c>
      <c r="E33" s="21"/>
      <c r="F33" s="21"/>
      <c r="G33" s="21">
        <v>88000</v>
      </c>
      <c r="H33" s="21"/>
      <c r="I33" s="21">
        <f t="shared" si="0"/>
        <v>7000</v>
      </c>
      <c r="J33" s="4" t="s">
        <v>14</v>
      </c>
      <c r="K33" s="1"/>
      <c r="L33" s="2" t="s">
        <v>33</v>
      </c>
    </row>
    <row r="34" spans="1:12" x14ac:dyDescent="0.25">
      <c r="A34" s="26" t="s">
        <v>81</v>
      </c>
      <c r="B34" s="26" t="s">
        <v>81</v>
      </c>
      <c r="C34" s="2" t="s">
        <v>13</v>
      </c>
      <c r="D34" s="21">
        <v>95000</v>
      </c>
      <c r="E34" s="21"/>
      <c r="F34" s="21"/>
      <c r="G34" s="21">
        <v>88000</v>
      </c>
      <c r="H34" s="21"/>
      <c r="I34" s="21">
        <f t="shared" si="0"/>
        <v>7000</v>
      </c>
      <c r="J34" s="4" t="s">
        <v>14</v>
      </c>
      <c r="K34" s="1"/>
      <c r="L34" s="2" t="s">
        <v>34</v>
      </c>
    </row>
    <row r="35" spans="1:12" x14ac:dyDescent="0.25">
      <c r="A35" s="26" t="s">
        <v>82</v>
      </c>
      <c r="B35" s="26" t="s">
        <v>82</v>
      </c>
      <c r="C35" s="2" t="s">
        <v>12</v>
      </c>
      <c r="D35" s="21">
        <v>11447656</v>
      </c>
      <c r="E35" s="21">
        <v>3111000</v>
      </c>
      <c r="F35" s="21">
        <v>3219000</v>
      </c>
      <c r="G35" s="21">
        <v>2227200</v>
      </c>
      <c r="H35" s="21"/>
      <c r="I35" s="21">
        <f t="shared" si="0"/>
        <v>2890456</v>
      </c>
      <c r="J35" s="4"/>
      <c r="K35" s="1"/>
      <c r="L35" s="2"/>
    </row>
    <row r="36" spans="1:12" x14ac:dyDescent="0.25">
      <c r="A36" s="26" t="s">
        <v>82</v>
      </c>
      <c r="B36" s="26" t="s">
        <v>82</v>
      </c>
      <c r="C36" s="2" t="s">
        <v>13</v>
      </c>
      <c r="D36" s="21">
        <v>95000</v>
      </c>
      <c r="E36" s="21"/>
      <c r="F36" s="21"/>
      <c r="G36" s="21">
        <v>88000</v>
      </c>
      <c r="H36" s="21"/>
      <c r="I36" s="21">
        <f t="shared" si="0"/>
        <v>7000</v>
      </c>
      <c r="J36" s="4" t="s">
        <v>35</v>
      </c>
      <c r="K36" s="1"/>
      <c r="L36" s="2" t="s">
        <v>30</v>
      </c>
    </row>
    <row r="37" spans="1:12" x14ac:dyDescent="0.25">
      <c r="A37" s="26" t="s">
        <v>82</v>
      </c>
      <c r="B37" s="26" t="s">
        <v>82</v>
      </c>
      <c r="C37" s="2" t="s">
        <v>13</v>
      </c>
      <c r="D37" s="21">
        <v>110000</v>
      </c>
      <c r="E37" s="21"/>
      <c r="F37" s="21"/>
      <c r="G37" s="21">
        <v>88000</v>
      </c>
      <c r="H37" s="21">
        <f>D37*3.5%</f>
        <v>3850.0000000000005</v>
      </c>
      <c r="I37" s="21">
        <f t="shared" si="0"/>
        <v>18150</v>
      </c>
      <c r="J37" s="4" t="s">
        <v>24</v>
      </c>
      <c r="K37" s="1"/>
      <c r="L37" s="2" t="s">
        <v>36</v>
      </c>
    </row>
    <row r="38" spans="1:12" x14ac:dyDescent="0.25">
      <c r="A38" s="26" t="s">
        <v>41</v>
      </c>
      <c r="B38" s="26" t="s">
        <v>41</v>
      </c>
      <c r="C38" s="2" t="s">
        <v>12</v>
      </c>
      <c r="D38" s="21">
        <v>8635650</v>
      </c>
      <c r="E38" s="21">
        <v>2691000</v>
      </c>
      <c r="F38" s="21">
        <v>1301000</v>
      </c>
      <c r="G38" s="21">
        <v>1398500</v>
      </c>
      <c r="H38" s="21">
        <v>15400.000000000002</v>
      </c>
      <c r="I38" s="21">
        <f t="shared" si="0"/>
        <v>3229750</v>
      </c>
      <c r="J38" s="4"/>
      <c r="K38" s="1"/>
      <c r="L38" s="2"/>
    </row>
    <row r="39" spans="1:12" x14ac:dyDescent="0.25">
      <c r="A39" s="26" t="s">
        <v>41</v>
      </c>
      <c r="B39" s="26" t="s">
        <v>41</v>
      </c>
      <c r="C39" s="2" t="s">
        <v>13</v>
      </c>
      <c r="D39" s="21">
        <v>95000</v>
      </c>
      <c r="E39" s="21"/>
      <c r="F39" s="21"/>
      <c r="G39" s="21">
        <v>88000</v>
      </c>
      <c r="H39" s="21"/>
      <c r="I39" s="21">
        <f t="shared" si="0"/>
        <v>7000</v>
      </c>
      <c r="J39" s="4" t="s">
        <v>35</v>
      </c>
      <c r="K39" s="2"/>
      <c r="L39" s="2"/>
    </row>
    <row r="40" spans="1:12" x14ac:dyDescent="0.25">
      <c r="A40" s="26" t="s">
        <v>41</v>
      </c>
      <c r="B40" s="26" t="s">
        <v>41</v>
      </c>
      <c r="C40" s="2" t="s">
        <v>26</v>
      </c>
      <c r="D40" s="21">
        <v>637000</v>
      </c>
      <c r="E40" s="21"/>
      <c r="F40" s="21"/>
      <c r="G40" s="21">
        <v>550000</v>
      </c>
      <c r="H40" s="21"/>
      <c r="I40" s="21">
        <f t="shared" si="0"/>
        <v>87000</v>
      </c>
      <c r="J40" s="4" t="s">
        <v>22</v>
      </c>
      <c r="K40" s="2"/>
      <c r="L40" s="2" t="s">
        <v>42</v>
      </c>
    </row>
    <row r="41" spans="1:12" x14ac:dyDescent="0.25">
      <c r="A41" s="26" t="s">
        <v>41</v>
      </c>
      <c r="B41" s="26" t="s">
        <v>41</v>
      </c>
      <c r="C41" s="2" t="s">
        <v>37</v>
      </c>
      <c r="D41" s="21">
        <v>325000</v>
      </c>
      <c r="E41" s="21"/>
      <c r="F41" s="21"/>
      <c r="G41" s="21">
        <f>250000*1.1</f>
        <v>275000</v>
      </c>
      <c r="H41" s="21"/>
      <c r="I41" s="21">
        <f t="shared" si="0"/>
        <v>50000</v>
      </c>
      <c r="J41" s="4" t="s">
        <v>22</v>
      </c>
      <c r="K41" s="2"/>
      <c r="L41" s="2" t="s">
        <v>43</v>
      </c>
    </row>
    <row r="42" spans="1:12" s="20" customFormat="1" x14ac:dyDescent="0.25">
      <c r="A42" s="26" t="s">
        <v>44</v>
      </c>
      <c r="B42" s="26" t="s">
        <v>44</v>
      </c>
      <c r="C42" s="2" t="s">
        <v>45</v>
      </c>
      <c r="D42" s="21">
        <v>45153444</v>
      </c>
      <c r="E42" s="21">
        <v>7001000</v>
      </c>
      <c r="F42" s="21">
        <v>9529000</v>
      </c>
      <c r="G42" s="21">
        <v>5334900</v>
      </c>
      <c r="H42" s="21">
        <v>542253.04</v>
      </c>
      <c r="I42" s="21">
        <f t="shared" si="0"/>
        <v>22746290.960000001</v>
      </c>
      <c r="J42" s="4"/>
      <c r="K42" s="2"/>
      <c r="L42" s="2"/>
    </row>
    <row r="43" spans="1:12" x14ac:dyDescent="0.25">
      <c r="A43" s="26" t="s">
        <v>46</v>
      </c>
      <c r="B43" s="26" t="s">
        <v>46</v>
      </c>
      <c r="C43" s="2" t="s">
        <v>45</v>
      </c>
      <c r="D43" s="21">
        <v>27566917.5</v>
      </c>
      <c r="E43" s="21">
        <v>6811000</v>
      </c>
      <c r="F43" s="21">
        <v>6535000</v>
      </c>
      <c r="G43" s="21">
        <v>3546300</v>
      </c>
      <c r="H43" s="21">
        <v>94710.000000000015</v>
      </c>
      <c r="I43" s="21">
        <f t="shared" si="0"/>
        <v>10579907.5</v>
      </c>
      <c r="J43" s="4"/>
      <c r="K43" s="2"/>
      <c r="L43" s="2"/>
    </row>
    <row r="44" spans="1:12" x14ac:dyDescent="0.25">
      <c r="A44" s="26" t="s">
        <v>46</v>
      </c>
      <c r="B44" s="26" t="s">
        <v>46</v>
      </c>
      <c r="C44" s="2" t="s">
        <v>39</v>
      </c>
      <c r="D44" s="21">
        <v>600000</v>
      </c>
      <c r="E44" s="21"/>
      <c r="F44" s="21"/>
      <c r="G44" s="21">
        <f>480000*1.1</f>
        <v>528000</v>
      </c>
      <c r="H44" s="21">
        <f>D44*3.5%</f>
        <v>21000.000000000004</v>
      </c>
      <c r="I44" s="21">
        <f t="shared" si="0"/>
        <v>51000</v>
      </c>
      <c r="J44" s="4" t="s">
        <v>24</v>
      </c>
      <c r="K44" s="2"/>
      <c r="L44" s="2" t="s">
        <v>38</v>
      </c>
    </row>
    <row r="45" spans="1:12" x14ac:dyDescent="0.25">
      <c r="A45" s="26" t="s">
        <v>46</v>
      </c>
      <c r="B45" s="26" t="s">
        <v>46</v>
      </c>
      <c r="C45" s="2" t="s">
        <v>13</v>
      </c>
      <c r="D45" s="21">
        <v>110000</v>
      </c>
      <c r="E45" s="21"/>
      <c r="F45" s="21"/>
      <c r="G45" s="21">
        <v>88000</v>
      </c>
      <c r="H45" s="21"/>
      <c r="I45" s="21">
        <f t="shared" si="0"/>
        <v>22000</v>
      </c>
      <c r="J45" s="4" t="s">
        <v>22</v>
      </c>
      <c r="K45" s="2"/>
      <c r="L45" s="2" t="s">
        <v>47</v>
      </c>
    </row>
    <row r="46" spans="1:12" x14ac:dyDescent="0.25">
      <c r="A46" s="26" t="s">
        <v>48</v>
      </c>
      <c r="B46" s="26" t="s">
        <v>48</v>
      </c>
      <c r="C46" s="2" t="s">
        <v>45</v>
      </c>
      <c r="D46" s="21">
        <v>16343920</v>
      </c>
      <c r="E46" s="21">
        <v>6816000</v>
      </c>
      <c r="F46" s="21">
        <v>2585000</v>
      </c>
      <c r="G46" s="21">
        <v>3353200</v>
      </c>
      <c r="H46" s="21">
        <v>84294</v>
      </c>
      <c r="I46" s="21">
        <f t="shared" si="0"/>
        <v>3505426</v>
      </c>
      <c r="J46" s="4"/>
      <c r="K46" s="2"/>
      <c r="L46" s="2"/>
    </row>
    <row r="47" spans="1:12" x14ac:dyDescent="0.25">
      <c r="A47" s="26" t="s">
        <v>48</v>
      </c>
      <c r="B47" s="26" t="s">
        <v>48</v>
      </c>
      <c r="C47" s="2" t="s">
        <v>13</v>
      </c>
      <c r="D47" s="21">
        <v>95000</v>
      </c>
      <c r="E47" s="21"/>
      <c r="F47" s="21"/>
      <c r="G47" s="21">
        <v>88000</v>
      </c>
      <c r="H47" s="21"/>
      <c r="I47" s="21">
        <f t="shared" si="0"/>
        <v>7000</v>
      </c>
      <c r="J47" s="4" t="s">
        <v>14</v>
      </c>
      <c r="K47" s="2"/>
      <c r="L47" s="2" t="s">
        <v>49</v>
      </c>
    </row>
    <row r="48" spans="1:12" x14ac:dyDescent="0.25">
      <c r="A48" s="26" t="s">
        <v>48</v>
      </c>
      <c r="B48" s="26" t="s">
        <v>48</v>
      </c>
      <c r="C48" s="2" t="s">
        <v>26</v>
      </c>
      <c r="D48" s="21">
        <v>345000</v>
      </c>
      <c r="E48" s="21"/>
      <c r="F48" s="21"/>
      <c r="G48" s="21">
        <v>330000</v>
      </c>
      <c r="H48" s="21"/>
      <c r="I48" s="21">
        <f t="shared" si="0"/>
        <v>15000</v>
      </c>
      <c r="J48" s="4" t="s">
        <v>14</v>
      </c>
      <c r="K48" s="2"/>
      <c r="L48" s="2" t="s">
        <v>50</v>
      </c>
    </row>
    <row r="49" spans="1:12" x14ac:dyDescent="0.25">
      <c r="A49" s="26" t="s">
        <v>51</v>
      </c>
      <c r="B49" s="26" t="s">
        <v>51</v>
      </c>
      <c r="C49" s="2" t="s">
        <v>45</v>
      </c>
      <c r="D49" s="21">
        <v>4803650</v>
      </c>
      <c r="E49" s="21">
        <v>5433000</v>
      </c>
      <c r="F49" s="21">
        <v>696000</v>
      </c>
      <c r="G49" s="21">
        <v>1461100</v>
      </c>
      <c r="H49" s="21">
        <v>21525.000000000004</v>
      </c>
      <c r="I49" s="21">
        <f t="shared" si="0"/>
        <v>-2807975</v>
      </c>
      <c r="J49" s="4"/>
      <c r="K49" s="2"/>
      <c r="L49" s="2"/>
    </row>
    <row r="50" spans="1:12" x14ac:dyDescent="0.25">
      <c r="A50" s="26" t="s">
        <v>51</v>
      </c>
      <c r="B50" s="26" t="s">
        <v>51</v>
      </c>
      <c r="C50" s="2" t="s">
        <v>26</v>
      </c>
      <c r="D50" s="21">
        <v>355000</v>
      </c>
      <c r="E50" s="21"/>
      <c r="F50" s="21"/>
      <c r="G50" s="21">
        <v>330000</v>
      </c>
      <c r="H50" s="21"/>
      <c r="I50" s="21">
        <f t="shared" si="0"/>
        <v>25000</v>
      </c>
      <c r="J50" s="4" t="s">
        <v>14</v>
      </c>
      <c r="K50" s="2"/>
      <c r="L50" s="2" t="s">
        <v>52</v>
      </c>
    </row>
    <row r="51" spans="1:12" x14ac:dyDescent="0.25">
      <c r="A51" s="26" t="s">
        <v>51</v>
      </c>
      <c r="B51" s="26" t="s">
        <v>51</v>
      </c>
      <c r="C51" s="2" t="s">
        <v>13</v>
      </c>
      <c r="D51" s="21">
        <v>95000</v>
      </c>
      <c r="E51" s="21"/>
      <c r="F51" s="21"/>
      <c r="G51" s="21">
        <v>88000</v>
      </c>
      <c r="H51" s="21"/>
      <c r="I51" s="21">
        <f t="shared" si="0"/>
        <v>7000</v>
      </c>
      <c r="J51" s="4" t="s">
        <v>14</v>
      </c>
      <c r="K51" s="2"/>
      <c r="L51" s="2" t="s">
        <v>53</v>
      </c>
    </row>
    <row r="52" spans="1:12" x14ac:dyDescent="0.25">
      <c r="A52" s="26" t="s">
        <v>51</v>
      </c>
      <c r="B52" s="26" t="s">
        <v>51</v>
      </c>
      <c r="C52" s="2" t="s">
        <v>26</v>
      </c>
      <c r="D52" s="21">
        <v>582400</v>
      </c>
      <c r="E52" s="21"/>
      <c r="F52" s="21"/>
      <c r="G52" s="21">
        <v>440000</v>
      </c>
      <c r="H52" s="21"/>
      <c r="I52" s="21">
        <f t="shared" si="0"/>
        <v>142400</v>
      </c>
      <c r="J52" s="4" t="s">
        <v>22</v>
      </c>
      <c r="K52" s="2"/>
      <c r="L52" s="2" t="s">
        <v>42</v>
      </c>
    </row>
    <row r="53" spans="1:12" x14ac:dyDescent="0.25">
      <c r="A53" s="26" t="s">
        <v>51</v>
      </c>
      <c r="B53" s="26" t="s">
        <v>51</v>
      </c>
      <c r="C53" s="2" t="s">
        <v>13</v>
      </c>
      <c r="D53" s="21">
        <v>95000</v>
      </c>
      <c r="E53" s="21"/>
      <c r="F53" s="21"/>
      <c r="G53" s="21">
        <v>88000</v>
      </c>
      <c r="H53" s="21"/>
      <c r="I53" s="21">
        <f t="shared" si="0"/>
        <v>7000</v>
      </c>
      <c r="J53" s="4" t="s">
        <v>14</v>
      </c>
      <c r="K53" s="2"/>
      <c r="L53" s="2" t="s">
        <v>54</v>
      </c>
    </row>
    <row r="54" spans="1:12" x14ac:dyDescent="0.25">
      <c r="A54" s="26" t="s">
        <v>51</v>
      </c>
      <c r="B54" s="26" t="s">
        <v>51</v>
      </c>
      <c r="C54" s="2" t="s">
        <v>13</v>
      </c>
      <c r="D54" s="21">
        <v>95000</v>
      </c>
      <c r="E54" s="21"/>
      <c r="F54" s="21"/>
      <c r="G54" s="21">
        <v>88000</v>
      </c>
      <c r="H54" s="21"/>
      <c r="I54" s="21">
        <f t="shared" si="0"/>
        <v>7000</v>
      </c>
      <c r="J54" s="4" t="s">
        <v>14</v>
      </c>
      <c r="K54" s="2"/>
      <c r="L54" s="2" t="s">
        <v>55</v>
      </c>
    </row>
    <row r="55" spans="1:12" x14ac:dyDescent="0.25">
      <c r="A55" s="26" t="s">
        <v>56</v>
      </c>
      <c r="B55" s="26" t="s">
        <v>56</v>
      </c>
      <c r="C55" s="2" t="s">
        <v>45</v>
      </c>
      <c r="D55" s="21">
        <v>8589000</v>
      </c>
      <c r="E55" s="21">
        <v>2000000</v>
      </c>
      <c r="F55" s="21">
        <v>1406000</v>
      </c>
      <c r="G55" s="21">
        <v>1386400</v>
      </c>
      <c r="H55" s="21">
        <v>95690.000000000015</v>
      </c>
      <c r="I55" s="21">
        <f t="shared" si="0"/>
        <v>3700910</v>
      </c>
      <c r="J55" s="4"/>
      <c r="K55" s="2"/>
      <c r="L55" s="2"/>
    </row>
    <row r="56" spans="1:12" x14ac:dyDescent="0.25">
      <c r="A56" s="26" t="s">
        <v>57</v>
      </c>
      <c r="B56" s="26" t="s">
        <v>57</v>
      </c>
      <c r="C56" s="2" t="s">
        <v>45</v>
      </c>
      <c r="D56" s="21">
        <v>12641000</v>
      </c>
      <c r="E56" s="21">
        <v>3220000</v>
      </c>
      <c r="F56" s="21">
        <v>1913000</v>
      </c>
      <c r="G56" s="21">
        <v>2401300</v>
      </c>
      <c r="H56" s="21">
        <v>81655.000000000015</v>
      </c>
      <c r="I56" s="21">
        <f t="shared" si="0"/>
        <v>5025045</v>
      </c>
      <c r="J56" s="4"/>
      <c r="K56" s="2"/>
      <c r="L56" s="2"/>
    </row>
    <row r="57" spans="1:12" x14ac:dyDescent="0.25">
      <c r="A57" s="26" t="s">
        <v>57</v>
      </c>
      <c r="B57" s="26" t="s">
        <v>57</v>
      </c>
      <c r="C57" s="2" t="s">
        <v>13</v>
      </c>
      <c r="D57" s="21">
        <v>110000</v>
      </c>
      <c r="E57" s="21"/>
      <c r="F57" s="21"/>
      <c r="G57" s="21">
        <v>88000</v>
      </c>
      <c r="H57" s="21">
        <f>D57*3.5%</f>
        <v>3850.0000000000005</v>
      </c>
      <c r="I57" s="21">
        <f t="shared" si="0"/>
        <v>18150</v>
      </c>
      <c r="J57" s="4" t="s">
        <v>24</v>
      </c>
      <c r="K57" s="2"/>
      <c r="L57" s="2" t="s">
        <v>58</v>
      </c>
    </row>
    <row r="58" spans="1:12" x14ac:dyDescent="0.25">
      <c r="A58" s="26" t="s">
        <v>59</v>
      </c>
      <c r="B58" s="26" t="s">
        <v>59</v>
      </c>
      <c r="C58" s="2" t="s">
        <v>45</v>
      </c>
      <c r="D58" s="21">
        <v>4607352</v>
      </c>
      <c r="E58" s="21">
        <v>2099000</v>
      </c>
      <c r="F58" s="21">
        <v>1762000</v>
      </c>
      <c r="G58" s="21">
        <v>1018200</v>
      </c>
      <c r="H58" s="21">
        <v>77817.320000000007</v>
      </c>
      <c r="I58" s="21">
        <f t="shared" si="0"/>
        <v>-349665.3200000003</v>
      </c>
      <c r="J58" s="4"/>
      <c r="K58" s="2"/>
      <c r="L58" s="2"/>
    </row>
    <row r="59" spans="1:12" x14ac:dyDescent="0.25">
      <c r="A59" s="26" t="s">
        <v>60</v>
      </c>
      <c r="B59" s="26" t="s">
        <v>60</v>
      </c>
      <c r="C59" s="2" t="s">
        <v>45</v>
      </c>
      <c r="D59" s="21">
        <v>5420000</v>
      </c>
      <c r="E59" s="21">
        <v>1420000</v>
      </c>
      <c r="F59" s="21">
        <v>754000</v>
      </c>
      <c r="G59" s="21">
        <v>1220100</v>
      </c>
      <c r="H59" s="21">
        <v>56770.000000000007</v>
      </c>
      <c r="I59" s="21">
        <f t="shared" si="0"/>
        <v>1969130</v>
      </c>
      <c r="J59" s="4"/>
      <c r="K59" s="2"/>
      <c r="L59" s="2"/>
    </row>
    <row r="60" spans="1:12" ht="15.75" x14ac:dyDescent="0.25">
      <c r="A60" s="26" t="s">
        <v>60</v>
      </c>
      <c r="B60" s="26" t="s">
        <v>60</v>
      </c>
      <c r="C60" s="2" t="s">
        <v>13</v>
      </c>
      <c r="D60" s="21">
        <v>190000</v>
      </c>
      <c r="E60" s="21"/>
      <c r="F60" s="21"/>
      <c r="G60" s="21">
        <f>160000*1.1</f>
        <v>176000</v>
      </c>
      <c r="H60" s="21"/>
      <c r="I60" s="21">
        <f t="shared" si="0"/>
        <v>14000</v>
      </c>
      <c r="J60" s="4" t="s">
        <v>14</v>
      </c>
      <c r="K60" s="2"/>
      <c r="L60" s="2" t="s">
        <v>61</v>
      </c>
    </row>
    <row r="61" spans="1:12" x14ac:dyDescent="0.25">
      <c r="A61" s="26" t="s">
        <v>60</v>
      </c>
      <c r="B61" s="26" t="s">
        <v>60</v>
      </c>
      <c r="C61" s="2" t="s">
        <v>13</v>
      </c>
      <c r="D61" s="21">
        <v>95000</v>
      </c>
      <c r="E61" s="21"/>
      <c r="F61" s="21"/>
      <c r="G61" s="21">
        <v>88000</v>
      </c>
      <c r="H61" s="21"/>
      <c r="I61" s="21">
        <f t="shared" si="0"/>
        <v>7000</v>
      </c>
      <c r="J61" s="4" t="s">
        <v>14</v>
      </c>
      <c r="K61" s="2"/>
      <c r="L61" s="2" t="s">
        <v>62</v>
      </c>
    </row>
    <row r="62" spans="1:12" x14ac:dyDescent="0.25">
      <c r="A62" s="26" t="s">
        <v>60</v>
      </c>
      <c r="B62" s="26" t="s">
        <v>60</v>
      </c>
      <c r="C62" s="2" t="s">
        <v>40</v>
      </c>
      <c r="D62" s="21">
        <v>75000</v>
      </c>
      <c r="E62" s="21"/>
      <c r="F62" s="21"/>
      <c r="G62" s="21">
        <v>66000</v>
      </c>
      <c r="H62" s="21"/>
      <c r="I62" s="21">
        <f t="shared" si="0"/>
        <v>9000</v>
      </c>
      <c r="J62" s="4" t="s">
        <v>14</v>
      </c>
      <c r="K62" s="2"/>
      <c r="L62" s="2" t="s">
        <v>54</v>
      </c>
    </row>
    <row r="63" spans="1:12" x14ac:dyDescent="0.25">
      <c r="A63" s="26" t="s">
        <v>63</v>
      </c>
      <c r="B63" s="26" t="s">
        <v>63</v>
      </c>
      <c r="C63" s="2" t="s">
        <v>45</v>
      </c>
      <c r="D63" s="21">
        <v>13999825</v>
      </c>
      <c r="E63" s="21">
        <v>1790000</v>
      </c>
      <c r="F63" s="21">
        <v>3106000</v>
      </c>
      <c r="G63" s="21">
        <v>1758300</v>
      </c>
      <c r="H63" s="21">
        <v>0</v>
      </c>
      <c r="I63" s="21">
        <f t="shared" si="0"/>
        <v>7345525</v>
      </c>
      <c r="J63" s="4"/>
      <c r="K63" s="2"/>
      <c r="L63" s="2"/>
    </row>
    <row r="64" spans="1:12" x14ac:dyDescent="0.25">
      <c r="A64" s="26" t="s">
        <v>64</v>
      </c>
      <c r="B64" s="26" t="s">
        <v>64</v>
      </c>
      <c r="C64" s="2" t="s">
        <v>45</v>
      </c>
      <c r="D64" s="21">
        <v>12541000</v>
      </c>
      <c r="E64" s="21">
        <v>3172000</v>
      </c>
      <c r="F64" s="21">
        <v>3096000</v>
      </c>
      <c r="G64" s="21">
        <v>2154200</v>
      </c>
      <c r="H64" s="21"/>
      <c r="I64" s="21">
        <f t="shared" si="0"/>
        <v>4118800</v>
      </c>
      <c r="J64" s="4"/>
      <c r="K64" s="2"/>
      <c r="L64" s="2"/>
    </row>
    <row r="65" spans="1:12" x14ac:dyDescent="0.25">
      <c r="A65" s="26" t="s">
        <v>64</v>
      </c>
      <c r="B65" s="26" t="s">
        <v>64</v>
      </c>
      <c r="C65" s="2" t="s">
        <v>13</v>
      </c>
      <c r="D65" s="21">
        <v>105000</v>
      </c>
      <c r="E65" s="21">
        <v>0</v>
      </c>
      <c r="F65" s="21">
        <v>0</v>
      </c>
      <c r="G65" s="21">
        <v>99000</v>
      </c>
      <c r="H65" s="21">
        <v>0</v>
      </c>
      <c r="I65" s="21">
        <f t="shared" si="0"/>
        <v>6000</v>
      </c>
      <c r="J65" s="4" t="s">
        <v>14</v>
      </c>
      <c r="K65" s="2"/>
      <c r="L65" s="2" t="s">
        <v>65</v>
      </c>
    </row>
    <row r="66" spans="1:12" x14ac:dyDescent="0.25">
      <c r="A66" s="26" t="s">
        <v>66</v>
      </c>
      <c r="B66" s="26" t="s">
        <v>66</v>
      </c>
      <c r="C66" s="2" t="s">
        <v>45</v>
      </c>
      <c r="D66" s="21">
        <v>388500</v>
      </c>
      <c r="E66" s="21">
        <v>2350000</v>
      </c>
      <c r="F66" s="21"/>
      <c r="G66" s="21">
        <v>405000</v>
      </c>
      <c r="H66" s="21"/>
      <c r="I66" s="21">
        <f t="shared" si="0"/>
        <v>-2366500</v>
      </c>
      <c r="J66" s="2"/>
      <c r="K66" s="2"/>
      <c r="L66" s="2"/>
    </row>
    <row r="67" spans="1:12" x14ac:dyDescent="0.25">
      <c r="A67" s="26" t="s">
        <v>66</v>
      </c>
      <c r="B67" s="26" t="s">
        <v>66</v>
      </c>
      <c r="C67" s="2" t="s">
        <v>13</v>
      </c>
      <c r="D67" s="21">
        <v>95000</v>
      </c>
      <c r="E67" s="21"/>
      <c r="F67" s="21"/>
      <c r="G67" s="21">
        <v>88000</v>
      </c>
      <c r="H67" s="21"/>
      <c r="I67" s="21">
        <f t="shared" si="0"/>
        <v>7000</v>
      </c>
      <c r="J67" s="4" t="s">
        <v>14</v>
      </c>
      <c r="K67" s="2"/>
      <c r="L67" s="2" t="s">
        <v>83</v>
      </c>
    </row>
  </sheetData>
  <autoFilter ref="A3:L67" xr:uid="{00000000-0001-0000-0000-000000000000}"/>
  <mergeCells count="9">
    <mergeCell ref="A2:A3"/>
    <mergeCell ref="B2:B3"/>
    <mergeCell ref="C2:C3"/>
    <mergeCell ref="D2:D3"/>
    <mergeCell ref="I2:I3"/>
    <mergeCell ref="J2:J3"/>
    <mergeCell ref="K2:K3"/>
    <mergeCell ref="L2:L3"/>
    <mergeCell ref="E2:H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4B0C-604D-41FE-8DE6-CD6B8E72A699}">
  <dimension ref="D2:K28"/>
  <sheetViews>
    <sheetView workbookViewId="0">
      <selection activeCell="G18" sqref="G18"/>
    </sheetView>
  </sheetViews>
  <sheetFormatPr defaultRowHeight="15" x14ac:dyDescent="0.25"/>
  <cols>
    <col min="6" max="6" width="12.7109375" bestFit="1" customWidth="1"/>
    <col min="10" max="10" width="12.7109375" bestFit="1" customWidth="1"/>
  </cols>
  <sheetData>
    <row r="2" spans="4:11" ht="15.75" thickBot="1" x14ac:dyDescent="0.3"/>
    <row r="3" spans="4:11" x14ac:dyDescent="0.25">
      <c r="D3">
        <v>1</v>
      </c>
      <c r="E3" s="3">
        <v>39731987.5</v>
      </c>
      <c r="F3" s="6">
        <v>39731987.5</v>
      </c>
      <c r="G3" t="b">
        <f t="shared" ref="G3:G28" si="0">E3=F3</f>
        <v>1</v>
      </c>
      <c r="I3" s="3">
        <v>21903091.100000001</v>
      </c>
      <c r="J3" s="14">
        <v>21903091.100000001</v>
      </c>
      <c r="K3" t="b">
        <f>I3=J3</f>
        <v>1</v>
      </c>
    </row>
    <row r="4" spans="4:11" x14ac:dyDescent="0.25">
      <c r="D4">
        <v>2</v>
      </c>
      <c r="E4" s="1">
        <v>57254178</v>
      </c>
      <c r="F4" s="7">
        <v>57254178</v>
      </c>
      <c r="G4" t="b">
        <f t="shared" si="0"/>
        <v>1</v>
      </c>
      <c r="I4" s="3">
        <v>25130184.52</v>
      </c>
      <c r="J4" s="15">
        <v>25130184.52</v>
      </c>
      <c r="K4" t="b">
        <f t="shared" ref="K4:K28" si="1">I4=J4</f>
        <v>1</v>
      </c>
    </row>
    <row r="5" spans="4:11" x14ac:dyDescent="0.25">
      <c r="D5" s="9">
        <v>3</v>
      </c>
      <c r="E5" s="1">
        <v>28709820</v>
      </c>
      <c r="F5" s="13">
        <v>28709820</v>
      </c>
      <c r="G5" s="9" t="b">
        <f t="shared" si="0"/>
        <v>1</v>
      </c>
      <c r="I5" s="3">
        <v>7429808.6999999993</v>
      </c>
      <c r="J5" s="15">
        <v>7429808.6999999993</v>
      </c>
      <c r="K5" t="b">
        <f t="shared" si="1"/>
        <v>1</v>
      </c>
    </row>
    <row r="6" spans="4:11" x14ac:dyDescent="0.25">
      <c r="D6">
        <v>4</v>
      </c>
      <c r="E6" s="3">
        <v>37287972.5</v>
      </c>
      <c r="F6" s="7">
        <v>37287972.5</v>
      </c>
      <c r="G6" t="b">
        <f t="shared" si="0"/>
        <v>1</v>
      </c>
      <c r="I6" s="3">
        <v>15103560.649999999</v>
      </c>
      <c r="J6" s="15">
        <v>15103560.649999999</v>
      </c>
      <c r="K6" t="b">
        <f t="shared" si="1"/>
        <v>1</v>
      </c>
    </row>
    <row r="7" spans="4:11" x14ac:dyDescent="0.25">
      <c r="D7">
        <v>5</v>
      </c>
      <c r="E7" s="3">
        <v>10945412.5</v>
      </c>
      <c r="F7" s="7">
        <v>10945412.5</v>
      </c>
      <c r="G7" t="b">
        <f t="shared" si="0"/>
        <v>1</v>
      </c>
      <c r="I7" s="3">
        <v>-1605687.5</v>
      </c>
      <c r="J7" s="15">
        <v>-1605687.5</v>
      </c>
      <c r="K7" t="b">
        <f t="shared" si="1"/>
        <v>1</v>
      </c>
    </row>
    <row r="8" spans="4:11" x14ac:dyDescent="0.25">
      <c r="D8">
        <v>6</v>
      </c>
      <c r="E8" s="1">
        <v>36945345</v>
      </c>
      <c r="F8" s="7">
        <v>36945345</v>
      </c>
      <c r="G8" t="b">
        <f t="shared" si="0"/>
        <v>1</v>
      </c>
      <c r="I8" s="3">
        <v>15897441.800000001</v>
      </c>
      <c r="J8" s="15">
        <v>15897441.800000001</v>
      </c>
      <c r="K8" t="b">
        <f t="shared" si="1"/>
        <v>1</v>
      </c>
    </row>
    <row r="9" spans="4:11" x14ac:dyDescent="0.25">
      <c r="D9">
        <v>7</v>
      </c>
      <c r="E9" s="1">
        <v>6903700</v>
      </c>
      <c r="F9" s="7">
        <v>6903700</v>
      </c>
      <c r="G9" t="b">
        <f t="shared" si="0"/>
        <v>1</v>
      </c>
      <c r="I9" s="3">
        <v>-3168940</v>
      </c>
      <c r="J9" s="15">
        <v>-3168940</v>
      </c>
      <c r="K9" t="b">
        <f t="shared" si="1"/>
        <v>1</v>
      </c>
    </row>
    <row r="10" spans="4:11" x14ac:dyDescent="0.25">
      <c r="D10">
        <v>8</v>
      </c>
      <c r="E10" s="1">
        <v>11276359</v>
      </c>
      <c r="F10" s="8">
        <v>11276359</v>
      </c>
      <c r="G10" t="b">
        <f t="shared" si="0"/>
        <v>1</v>
      </c>
      <c r="I10" s="3">
        <v>3702287.4749999996</v>
      </c>
      <c r="J10" s="16">
        <v>3702287.4749999996</v>
      </c>
      <c r="K10" t="b">
        <f t="shared" si="1"/>
        <v>1</v>
      </c>
    </row>
    <row r="11" spans="4:11" ht="16.5" x14ac:dyDescent="0.25">
      <c r="D11">
        <v>9</v>
      </c>
      <c r="E11" s="1">
        <v>27125982</v>
      </c>
      <c r="F11" s="5">
        <v>27125982</v>
      </c>
      <c r="G11" t="b">
        <f t="shared" si="0"/>
        <v>1</v>
      </c>
      <c r="I11" s="3">
        <v>12156306.380000001</v>
      </c>
      <c r="J11" s="17">
        <v>12156306.380000001</v>
      </c>
      <c r="K11" t="b">
        <f t="shared" si="1"/>
        <v>1</v>
      </c>
    </row>
    <row r="12" spans="4:11" ht="16.5" x14ac:dyDescent="0.25">
      <c r="D12">
        <v>10</v>
      </c>
      <c r="E12" s="1">
        <v>6494975</v>
      </c>
      <c r="F12" s="5">
        <v>6494975</v>
      </c>
      <c r="G12" t="b">
        <f t="shared" si="0"/>
        <v>1</v>
      </c>
      <c r="I12" s="3">
        <v>-618750</v>
      </c>
      <c r="J12" s="17">
        <v>-618750</v>
      </c>
      <c r="K12" t="b">
        <f t="shared" si="1"/>
        <v>1</v>
      </c>
    </row>
    <row r="13" spans="4:11" ht="16.5" x14ac:dyDescent="0.25">
      <c r="D13" s="9">
        <v>11</v>
      </c>
      <c r="E13" s="1">
        <v>16926325</v>
      </c>
      <c r="F13" s="11">
        <v>16926325</v>
      </c>
      <c r="G13" s="9" t="b">
        <f t="shared" si="0"/>
        <v>1</v>
      </c>
      <c r="I13" s="3">
        <v>7201325</v>
      </c>
      <c r="J13" s="17">
        <v>7201325</v>
      </c>
      <c r="K13" t="b">
        <f t="shared" si="1"/>
        <v>1</v>
      </c>
    </row>
    <row r="14" spans="4:11" ht="16.5" x14ac:dyDescent="0.25">
      <c r="D14" s="9">
        <v>12</v>
      </c>
      <c r="E14" s="3">
        <v>11375712.5</v>
      </c>
      <c r="F14" s="11">
        <v>11375712.5</v>
      </c>
      <c r="G14" s="9" t="b">
        <f t="shared" si="0"/>
        <v>1</v>
      </c>
      <c r="I14" s="3">
        <v>4218372.5</v>
      </c>
      <c r="J14" s="17">
        <v>4218372.5</v>
      </c>
      <c r="K14" t="b">
        <f t="shared" si="1"/>
        <v>1</v>
      </c>
    </row>
    <row r="15" spans="4:11" ht="16.5" x14ac:dyDescent="0.25">
      <c r="D15">
        <v>13</v>
      </c>
      <c r="E15" s="1">
        <v>4364500</v>
      </c>
      <c r="F15" s="5">
        <v>4364500</v>
      </c>
      <c r="G15" t="b">
        <f t="shared" si="0"/>
        <v>1</v>
      </c>
      <c r="I15" s="3">
        <v>-701600</v>
      </c>
      <c r="J15" s="17">
        <v>-701600</v>
      </c>
      <c r="K15" t="b">
        <f t="shared" si="1"/>
        <v>1</v>
      </c>
    </row>
    <row r="16" spans="4:11" ht="16.5" x14ac:dyDescent="0.25">
      <c r="D16">
        <v>14</v>
      </c>
      <c r="E16" s="1">
        <v>11947000</v>
      </c>
      <c r="F16" s="5">
        <v>11947000</v>
      </c>
      <c r="G16" t="b">
        <f t="shared" si="0"/>
        <v>1</v>
      </c>
      <c r="I16" s="3">
        <v>5166175</v>
      </c>
      <c r="J16" s="17">
        <v>5166175</v>
      </c>
      <c r="K16" t="b">
        <f t="shared" si="1"/>
        <v>1</v>
      </c>
    </row>
    <row r="17" spans="4:11" ht="16.5" x14ac:dyDescent="0.25">
      <c r="D17">
        <v>15</v>
      </c>
      <c r="E17" s="1">
        <v>11464000</v>
      </c>
      <c r="F17" s="5">
        <v>11464000</v>
      </c>
      <c r="G17" t="b">
        <f t="shared" si="0"/>
        <v>1</v>
      </c>
      <c r="I17" s="3">
        <v>4124500</v>
      </c>
      <c r="J17" s="17">
        <v>4124500</v>
      </c>
      <c r="K17" t="b">
        <f t="shared" si="1"/>
        <v>1</v>
      </c>
    </row>
    <row r="18" spans="4:11" ht="16.5" x14ac:dyDescent="0.25">
      <c r="D18">
        <v>16</v>
      </c>
      <c r="E18" s="1">
        <v>11447656</v>
      </c>
      <c r="F18" s="5">
        <v>11447656</v>
      </c>
      <c r="G18" t="b">
        <f t="shared" si="0"/>
        <v>1</v>
      </c>
      <c r="I18" s="3">
        <v>2890456</v>
      </c>
      <c r="J18" s="17">
        <v>2890456</v>
      </c>
      <c r="K18" t="b">
        <f t="shared" si="1"/>
        <v>1</v>
      </c>
    </row>
    <row r="19" spans="4:11" ht="16.5" x14ac:dyDescent="0.25">
      <c r="D19">
        <v>17</v>
      </c>
      <c r="E19" s="1">
        <v>8635650</v>
      </c>
      <c r="F19" s="5">
        <v>8635650</v>
      </c>
      <c r="G19" t="b">
        <f t="shared" si="0"/>
        <v>1</v>
      </c>
      <c r="I19" s="3">
        <v>3229750</v>
      </c>
      <c r="J19" s="17">
        <v>3229750</v>
      </c>
      <c r="K19" t="b">
        <f t="shared" si="1"/>
        <v>1</v>
      </c>
    </row>
    <row r="20" spans="4:11" ht="16.5" x14ac:dyDescent="0.25">
      <c r="D20" s="9">
        <v>18</v>
      </c>
      <c r="E20" s="10">
        <v>45153444</v>
      </c>
      <c r="F20" s="11">
        <v>45153444</v>
      </c>
      <c r="G20" s="9" t="b">
        <f t="shared" si="0"/>
        <v>1</v>
      </c>
      <c r="H20" s="9"/>
      <c r="I20" s="12">
        <v>22746290.960000001</v>
      </c>
      <c r="J20" s="19">
        <v>22746290.960000001</v>
      </c>
      <c r="K20" s="9" t="b">
        <f t="shared" si="1"/>
        <v>1</v>
      </c>
    </row>
    <row r="21" spans="4:11" ht="16.5" x14ac:dyDescent="0.25">
      <c r="D21">
        <v>19</v>
      </c>
      <c r="E21" s="3">
        <v>27566917.5</v>
      </c>
      <c r="F21" s="5">
        <v>27566917.5</v>
      </c>
      <c r="G21" t="b">
        <f t="shared" si="0"/>
        <v>1</v>
      </c>
      <c r="I21" s="3">
        <v>10579907.5</v>
      </c>
      <c r="J21" s="17">
        <v>10579907.5</v>
      </c>
      <c r="K21" t="b">
        <f t="shared" si="1"/>
        <v>1</v>
      </c>
    </row>
    <row r="22" spans="4:11" ht="16.5" x14ac:dyDescent="0.25">
      <c r="D22">
        <v>20</v>
      </c>
      <c r="E22" s="1">
        <v>16343920</v>
      </c>
      <c r="F22" s="5">
        <v>16343920</v>
      </c>
      <c r="G22" t="b">
        <f t="shared" si="0"/>
        <v>1</v>
      </c>
      <c r="I22" s="3">
        <v>3505426</v>
      </c>
      <c r="J22" s="17">
        <v>3505426</v>
      </c>
      <c r="K22" t="b">
        <f t="shared" si="1"/>
        <v>1</v>
      </c>
    </row>
    <row r="23" spans="4:11" ht="16.5" x14ac:dyDescent="0.25">
      <c r="D23">
        <v>21</v>
      </c>
      <c r="E23" s="1">
        <v>4803650</v>
      </c>
      <c r="F23" s="5">
        <v>4803650</v>
      </c>
      <c r="G23" t="b">
        <f t="shared" si="0"/>
        <v>1</v>
      </c>
      <c r="I23" s="3">
        <v>-2807975</v>
      </c>
      <c r="J23" s="17">
        <v>-2807975</v>
      </c>
      <c r="K23" t="b">
        <f t="shared" si="1"/>
        <v>1</v>
      </c>
    </row>
    <row r="24" spans="4:11" ht="16.5" x14ac:dyDescent="0.25">
      <c r="D24">
        <v>22</v>
      </c>
      <c r="E24" s="1">
        <v>8589000</v>
      </c>
      <c r="F24" s="5">
        <v>8589000</v>
      </c>
      <c r="G24" t="b">
        <f t="shared" si="0"/>
        <v>1</v>
      </c>
      <c r="I24" s="3">
        <v>3700910</v>
      </c>
      <c r="J24" s="17">
        <v>3700910</v>
      </c>
      <c r="K24" t="b">
        <f t="shared" si="1"/>
        <v>1</v>
      </c>
    </row>
    <row r="25" spans="4:11" x14ac:dyDescent="0.25">
      <c r="D25">
        <v>23</v>
      </c>
      <c r="E25" s="1">
        <v>12641000</v>
      </c>
      <c r="F25" s="7">
        <v>12641000</v>
      </c>
      <c r="G25" t="b">
        <f t="shared" si="0"/>
        <v>1</v>
      </c>
      <c r="I25" s="3">
        <v>5025045</v>
      </c>
      <c r="J25" s="18">
        <v>5025045</v>
      </c>
      <c r="K25" t="b">
        <f t="shared" si="1"/>
        <v>1</v>
      </c>
    </row>
    <row r="26" spans="4:11" ht="16.5" x14ac:dyDescent="0.25">
      <c r="D26">
        <v>24</v>
      </c>
      <c r="E26" s="1">
        <v>4607352</v>
      </c>
      <c r="F26" s="5">
        <v>4607352</v>
      </c>
      <c r="G26" t="b">
        <f t="shared" si="0"/>
        <v>1</v>
      </c>
      <c r="I26" s="3">
        <v>-349665.3200000003</v>
      </c>
      <c r="J26" s="17">
        <v>-349665.3200000003</v>
      </c>
      <c r="K26" t="b">
        <f t="shared" si="1"/>
        <v>1</v>
      </c>
    </row>
    <row r="27" spans="4:11" ht="16.5" x14ac:dyDescent="0.25">
      <c r="D27">
        <v>25</v>
      </c>
      <c r="E27" s="1">
        <v>5420000</v>
      </c>
      <c r="F27" s="5">
        <v>5420000</v>
      </c>
      <c r="G27" t="b">
        <f t="shared" si="0"/>
        <v>1</v>
      </c>
      <c r="I27" s="3">
        <v>1969130</v>
      </c>
      <c r="J27" s="17">
        <v>1969130</v>
      </c>
      <c r="K27" t="b">
        <f t="shared" si="1"/>
        <v>1</v>
      </c>
    </row>
    <row r="28" spans="4:11" ht="16.5" x14ac:dyDescent="0.25">
      <c r="D28">
        <v>26</v>
      </c>
      <c r="E28" s="1">
        <v>13999825</v>
      </c>
      <c r="F28" s="5">
        <v>13999825</v>
      </c>
      <c r="G28" t="b">
        <f t="shared" si="0"/>
        <v>1</v>
      </c>
      <c r="I28" s="3">
        <v>7345525</v>
      </c>
      <c r="J28" s="17">
        <v>7345525</v>
      </c>
      <c r="K28" t="b">
        <f t="shared" si="1"/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다은</cp:lastModifiedBy>
  <dcterms:created xsi:type="dcterms:W3CDTF">2026-02-24T00:40:18Z</dcterms:created>
  <dcterms:modified xsi:type="dcterms:W3CDTF">2026-03-04T09:03:05Z</dcterms:modified>
  <cp:category/>
</cp:coreProperties>
</file>