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Tk-main\tktravel_공유문서\■대리_조영빈(josta)\"/>
    </mc:Choice>
  </mc:AlternateContent>
  <xr:revisionPtr revIDLastSave="0" documentId="13_ncr:1_{8D079A61-D8D0-4F1E-B143-A556DB02955D}" xr6:coauthVersionLast="46" xr6:coauthVersionMax="46" xr10:uidLastSave="{00000000-0000-0000-0000-000000000000}"/>
  <bookViews>
    <workbookView xWindow="28680" yWindow="1515" windowWidth="29040" windowHeight="15840" firstSheet="1" activeTab="2" xr2:uid="{00000000-000D-0000-FFFF-FFFF00000000}"/>
  </bookViews>
  <sheets>
    <sheet name="용평스노우페스타 일정표" sheetId="1" r:id="rId1"/>
    <sheet name="용평스노우페스타 원가계산표" sheetId="2" r:id="rId2"/>
    <sheet name="용평스노우페스타 일정표 (2)" sheetId="4" r:id="rId3"/>
    <sheet name="2020년 1월 용평스키페스티벌 원가계산표" sheetId="3" r:id="rId4"/>
  </sheets>
  <definedNames>
    <definedName name="_xlnm.Print_Area" localSheetId="0">'용평스노우페스타 일정표'!$A$1:$R$38</definedName>
    <definedName name="_xlnm.Print_Area" localSheetId="2">'용평스노우페스타 일정표 (2)'!$A$2:$L$39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2" l="1"/>
  <c r="N18" i="2"/>
  <c r="N17" i="2"/>
  <c r="N16" i="2"/>
  <c r="N15" i="2"/>
  <c r="N14" i="2"/>
  <c r="N13" i="2"/>
  <c r="N12" i="2"/>
  <c r="N11" i="2"/>
  <c r="N10" i="2"/>
  <c r="N9" i="2"/>
  <c r="N8" i="2"/>
  <c r="N6" i="2"/>
  <c r="N7" i="2" s="1"/>
  <c r="N5" i="2"/>
  <c r="F15" i="2"/>
  <c r="N20" i="2" l="1"/>
  <c r="N21" i="2" s="1"/>
  <c r="F13" i="3" l="1"/>
  <c r="F15" i="3"/>
  <c r="F14" i="3"/>
  <c r="F12" i="3"/>
  <c r="F11" i="3"/>
  <c r="F10" i="3"/>
  <c r="F9" i="3"/>
  <c r="F8" i="3"/>
  <c r="F6" i="3"/>
  <c r="F5" i="3"/>
  <c r="K17" i="3" l="1"/>
  <c r="F18" i="3" s="1"/>
  <c r="F20" i="3" s="1"/>
  <c r="F19" i="3" s="1"/>
  <c r="F16" i="3"/>
  <c r="F7" i="3"/>
  <c r="F38" i="2"/>
  <c r="F33" i="2"/>
  <c r="F17" i="3" l="1"/>
  <c r="F13" i="2"/>
  <c r="F19" i="2" l="1"/>
  <c r="F18" i="2"/>
  <c r="F17" i="2"/>
  <c r="F16" i="2"/>
  <c r="F14" i="2"/>
  <c r="F12" i="2"/>
  <c r="F11" i="2"/>
  <c r="F10" i="2"/>
  <c r="F9" i="2"/>
  <c r="F8" i="2"/>
  <c r="F6" i="2"/>
  <c r="F5" i="2"/>
  <c r="F20" i="2" l="1"/>
  <c r="F7" i="2"/>
  <c r="F43" i="2"/>
  <c r="F42" i="2"/>
  <c r="F41" i="2"/>
  <c r="F40" i="2"/>
  <c r="F39" i="2"/>
  <c r="F37" i="2"/>
  <c r="F36" i="2"/>
  <c r="F35" i="2"/>
  <c r="F34" i="2"/>
  <c r="F31" i="2"/>
  <c r="F30" i="2"/>
  <c r="F21" i="2" l="1"/>
  <c r="F44" i="2"/>
  <c r="F32" i="2"/>
  <c r="F45" i="2" l="1"/>
  <c r="A2" i="4" l="1"/>
</calcChain>
</file>

<file path=xl/sharedStrings.xml><?xml version="1.0" encoding="utf-8"?>
<sst xmlns="http://schemas.openxmlformats.org/spreadsheetml/2006/main" count="222" uniqueCount="125">
  <si>
    <t>Date</t>
    <phoneticPr fontId="2" type="noConversion"/>
  </si>
  <si>
    <t>Place</t>
  </si>
  <si>
    <t>Time</t>
  </si>
  <si>
    <t>Itinerary</t>
  </si>
  <si>
    <t>Meals</t>
  </si>
  <si>
    <t>1 Day</t>
  </si>
  <si>
    <t>서울</t>
    <phoneticPr fontId="2" type="noConversion"/>
  </si>
  <si>
    <t>평창</t>
    <phoneticPr fontId="2" type="noConversion"/>
  </si>
  <si>
    <t>Hotel Info.</t>
  </si>
  <si>
    <t>2 Day</t>
  </si>
  <si>
    <t>조 : 호텔식</t>
  </si>
  <si>
    <t>발왕산 케이블카 탑승 및 스카이워크 관광</t>
    <phoneticPr fontId="2" type="noConversion"/>
  </si>
  <si>
    <t>대관령 양떼목장</t>
    <phoneticPr fontId="2" type="noConversion"/>
  </si>
  <si>
    <t>13:00 ~ 14:00</t>
    <phoneticPr fontId="2" type="noConversion"/>
  </si>
  <si>
    <t>14:30 ~ 15:30</t>
  </si>
  <si>
    <t>월정사 전나무숲 " 드라마 도깨비 촬영지"</t>
    <phoneticPr fontId="2" type="noConversion"/>
  </si>
  <si>
    <t>18:00 ~ 18:00</t>
    <phoneticPr fontId="2" type="noConversion"/>
  </si>
  <si>
    <t>&lt;용평 스노우 페스타 1박2일 주한 외국인 투어&gt;</t>
    <phoneticPr fontId="2" type="noConversion"/>
  </si>
  <si>
    <t>가격</t>
    <phoneticPr fontId="2" type="noConversion"/>
  </si>
  <si>
    <t>▶날짜</t>
    <phoneticPr fontId="2" type="noConversion"/>
  </si>
  <si>
    <t>▶인원</t>
    <phoneticPr fontId="2" type="noConversion"/>
  </si>
  <si>
    <t>▶가격</t>
    <phoneticPr fontId="2" type="noConversion"/>
  </si>
  <si>
    <t>15~20명(45인승)</t>
    <phoneticPr fontId="2" type="noConversion"/>
  </si>
  <si>
    <t>7~8만원(1인당)</t>
    <phoneticPr fontId="2" type="noConversion"/>
  </si>
  <si>
    <t>2021년 1월 중순(주말)</t>
    <phoneticPr fontId="2" type="noConversion"/>
  </si>
  <si>
    <t>07:30 ~ 07:30</t>
    <phoneticPr fontId="2" type="noConversion"/>
  </si>
  <si>
    <t>홍대역 8번출구 미팅</t>
    <phoneticPr fontId="2" type="noConversion"/>
  </si>
  <si>
    <t>08:10 ~ 08:10</t>
    <phoneticPr fontId="2" type="noConversion"/>
  </si>
  <si>
    <t>자유스키</t>
    <phoneticPr fontId="2" type="noConversion"/>
  </si>
  <si>
    <t>평창 용평리조트 드래곤벨리 호텔 ★★★★/ 1588-0009</t>
    <phoneticPr fontId="2" type="noConversion"/>
  </si>
  <si>
    <t>11:00 ~ 12:00</t>
    <phoneticPr fontId="2" type="noConversion"/>
  </si>
  <si>
    <t>12:30 ~ 13:00</t>
    <phoneticPr fontId="2" type="noConversion"/>
  </si>
  <si>
    <t>13:00 ~ 13:30</t>
    <phoneticPr fontId="2" type="noConversion"/>
  </si>
  <si>
    <t>13:40 ~ 14:40</t>
    <phoneticPr fontId="2" type="noConversion"/>
  </si>
  <si>
    <t>19:00 ~ 21:00</t>
    <phoneticPr fontId="2" type="noConversion"/>
  </si>
  <si>
    <t>▶호텔</t>
    <phoneticPr fontId="2" type="noConversion"/>
  </si>
  <si>
    <t>드래곤벨리 호텔 (2인1객실)</t>
    <phoneticPr fontId="2" type="noConversion"/>
  </si>
  <si>
    <t>07:30 ~ 09:00</t>
    <phoneticPr fontId="2" type="noConversion"/>
  </si>
  <si>
    <t>호텔 체크아웃 후 로비에서 가이드 미팅</t>
    <phoneticPr fontId="2" type="noConversion"/>
  </si>
  <si>
    <t>(조식)호텔 뷔폐</t>
    <phoneticPr fontId="2" type="noConversion"/>
  </si>
  <si>
    <t>(중식)한우버섯불고기전골</t>
    <phoneticPr fontId="2" type="noConversion"/>
  </si>
  <si>
    <t>호텔 체크인 및 휴식 자유시간(석식)</t>
    <phoneticPr fontId="2" type="noConversion"/>
  </si>
  <si>
    <t>11:20 ~ 12:40</t>
    <phoneticPr fontId="2" type="noConversion"/>
  </si>
  <si>
    <t>(중식) 오대산 먹거리마을 비빔밥 또는 황태국</t>
    <phoneticPr fontId="2" type="noConversion"/>
  </si>
  <si>
    <t>동대문역 도착 및 투어종료</t>
    <phoneticPr fontId="2" type="noConversion"/>
  </si>
  <si>
    <t>중 : 한우버섯불고기전골</t>
    <phoneticPr fontId="2" type="noConversion"/>
  </si>
  <si>
    <t>중 : 비빔밥</t>
    <phoneticPr fontId="2" type="noConversion"/>
  </si>
  <si>
    <t>석 : 자유식사(불포함)</t>
    <phoneticPr fontId="2" type="noConversion"/>
  </si>
  <si>
    <t>*객실 1인 사용 요청하는 경우 추가비용 8만원</t>
    <phoneticPr fontId="2" type="noConversion"/>
  </si>
  <si>
    <t>구분</t>
    <phoneticPr fontId="2" type="noConversion"/>
  </si>
  <si>
    <t>인원/대</t>
    <phoneticPr fontId="2" type="noConversion"/>
  </si>
  <si>
    <t>단가</t>
    <phoneticPr fontId="2" type="noConversion"/>
  </si>
  <si>
    <t>손님 결재</t>
    <phoneticPr fontId="2" type="noConversion"/>
  </si>
  <si>
    <t>소계</t>
    <phoneticPr fontId="2" type="noConversion"/>
  </si>
  <si>
    <t>가이드비</t>
    <phoneticPr fontId="2" type="noConversion"/>
  </si>
  <si>
    <t>합계</t>
    <phoneticPr fontId="2" type="noConversion"/>
  </si>
  <si>
    <t>회사수익</t>
    <phoneticPr fontId="2" type="noConversion"/>
  </si>
  <si>
    <t>스키복</t>
    <phoneticPr fontId="2" type="noConversion"/>
  </si>
  <si>
    <t>스키장비</t>
    <phoneticPr fontId="2" type="noConversion"/>
  </si>
  <si>
    <t>발왕산케이블카</t>
    <phoneticPr fontId="2" type="noConversion"/>
  </si>
  <si>
    <t>대관령양떼목장</t>
    <phoneticPr fontId="2" type="noConversion"/>
  </si>
  <si>
    <t>월정사 입장료</t>
    <phoneticPr fontId="2" type="noConversion"/>
  </si>
  <si>
    <t>월정사 주차비</t>
    <phoneticPr fontId="2" type="noConversion"/>
  </si>
  <si>
    <t>&lt;용평 스노우 페스타 1박2일 주한 외국인투어 비용&gt;</t>
    <phoneticPr fontId="2" type="noConversion"/>
  </si>
  <si>
    <t>동대문역 두산타워 미팅</t>
    <phoneticPr fontId="2" type="noConversion"/>
  </si>
  <si>
    <t>스키복렌탈</t>
    <phoneticPr fontId="2" type="noConversion"/>
  </si>
  <si>
    <t>스키장비렌탈</t>
    <phoneticPr fontId="2" type="noConversion"/>
  </si>
  <si>
    <t>초급자 기초 스키강습(1시간)</t>
    <phoneticPr fontId="2" type="noConversion"/>
  </si>
  <si>
    <t>14:40 ~ 17:00</t>
    <phoneticPr fontId="2" type="noConversion"/>
  </si>
  <si>
    <t>17:00 ~ 19:00</t>
    <phoneticPr fontId="2" type="noConversion"/>
  </si>
  <si>
    <t>야간 자유 스키(불포함)</t>
    <phoneticPr fontId="2" type="noConversion"/>
  </si>
  <si>
    <t>09:40 ~ 09:40</t>
    <phoneticPr fontId="2" type="noConversion"/>
  </si>
  <si>
    <t>10:00 ~ 11:00</t>
    <phoneticPr fontId="2" type="noConversion"/>
  </si>
  <si>
    <t>(첫째날 중식)버섯불고기</t>
    <phoneticPr fontId="2" type="noConversion"/>
  </si>
  <si>
    <t>(둘째날 중식)비빔밥</t>
    <phoneticPr fontId="2" type="noConversion"/>
  </si>
  <si>
    <t>강원도청 지원금</t>
    <phoneticPr fontId="2" type="noConversion"/>
  </si>
  <si>
    <t>손님18명</t>
    <phoneticPr fontId="2" type="noConversion"/>
  </si>
  <si>
    <t>객실비용(트윈*10객실)</t>
    <phoneticPr fontId="2" type="noConversion"/>
  </si>
  <si>
    <t>손님16명</t>
    <phoneticPr fontId="2" type="noConversion"/>
  </si>
  <si>
    <t>&lt;ALPENSIA 스노우 페스타 1박2일 주한 외국인투어 비용&gt;</t>
    <phoneticPr fontId="2" type="noConversion"/>
  </si>
  <si>
    <t>45인승버스비(기사일비 포함/ 부가세,도로비불포함)</t>
    <phoneticPr fontId="2" type="noConversion"/>
  </si>
  <si>
    <t>손님50명</t>
    <phoneticPr fontId="2" type="noConversion"/>
  </si>
  <si>
    <t>객실비용(트윈*25객실)</t>
    <phoneticPr fontId="2" type="noConversion"/>
  </si>
  <si>
    <t>스키장비+리프트(1일차 13:00~22:00)</t>
    <phoneticPr fontId="2" type="noConversion"/>
  </si>
  <si>
    <t>1인 원가</t>
    <phoneticPr fontId="2" type="noConversion"/>
  </si>
  <si>
    <t>1인 B2B가</t>
    <phoneticPr fontId="2" type="noConversion"/>
  </si>
  <si>
    <t>1인 B2C가</t>
    <phoneticPr fontId="2" type="noConversion"/>
  </si>
  <si>
    <t>2일차 조식</t>
    <phoneticPr fontId="2" type="noConversion"/>
  </si>
  <si>
    <t>▶제공</t>
    <phoneticPr fontId="2" type="noConversion"/>
  </si>
  <si>
    <t>&lt;포스트 코로나 용평리조트 스키페스티벌 2021&gt;</t>
    <phoneticPr fontId="2" type="noConversion"/>
  </si>
  <si>
    <t>COMP</t>
    <phoneticPr fontId="2" type="noConversion"/>
  </si>
  <si>
    <t>2021.2.6 (토)</t>
    <phoneticPr fontId="2" type="noConversion"/>
  </si>
  <si>
    <t>1일차 버섯불고기</t>
    <phoneticPr fontId="2" type="noConversion"/>
  </si>
  <si>
    <t>2일차 비빔밥</t>
    <phoneticPr fontId="2" type="noConversion"/>
  </si>
  <si>
    <t>스키장비+리프트(반일권)</t>
    <phoneticPr fontId="2" type="noConversion"/>
  </si>
  <si>
    <t>객실비용(트윈*8객실)</t>
    <phoneticPr fontId="2" type="noConversion"/>
  </si>
  <si>
    <t>호텔조식(샬레)</t>
    <phoneticPr fontId="2" type="noConversion"/>
  </si>
  <si>
    <t>&lt;용평 스노우 페스타 1박2일 스키 주한외국인 투어 원가계산표&gt;</t>
    <phoneticPr fontId="2" type="noConversion"/>
  </si>
  <si>
    <t>스노우랜드(3~5회권)</t>
    <phoneticPr fontId="2" type="noConversion"/>
  </si>
  <si>
    <t>&lt;용평 스노우 페스타 1박2일 스노우랜드 주한외국인 투어 원가계산표&gt;</t>
    <phoneticPr fontId="2" type="noConversion"/>
  </si>
  <si>
    <t>1차 : 2021년 2월 6일 ~ 7일 / 1박 2일</t>
    <phoneticPr fontId="2" type="noConversion"/>
  </si>
  <si>
    <t>2차 : 2021년 2월 27일 ~ 28일 / 1박2일</t>
    <phoneticPr fontId="2" type="noConversion"/>
  </si>
  <si>
    <t>16명</t>
    <phoneticPr fontId="2" type="noConversion"/>
  </si>
  <si>
    <t>80,000(스노우랜드)/ 85,000(스키)</t>
    <phoneticPr fontId="2" type="noConversion"/>
  </si>
  <si>
    <t>*객실 1인 사용 요청하는 경우 추가비용 3만원</t>
    <phoneticPr fontId="2" type="noConversion"/>
  </si>
  <si>
    <t>발왕산막걸리 10병</t>
    <phoneticPr fontId="2" type="noConversion"/>
  </si>
  <si>
    <t>중 : 한    식</t>
    <phoneticPr fontId="2" type="noConversion"/>
  </si>
  <si>
    <t>(중식) 한우버섯불고기전골</t>
    <phoneticPr fontId="2" type="noConversion"/>
  </si>
  <si>
    <t>석 : 불 포 함</t>
    <phoneticPr fontId="2" type="noConversion"/>
  </si>
  <si>
    <t>스키복 렌탈</t>
    <phoneticPr fontId="2" type="noConversion"/>
  </si>
  <si>
    <t>스키장비 렌탈</t>
    <phoneticPr fontId="2" type="noConversion"/>
  </si>
  <si>
    <t>자유스키(2시간)</t>
    <phoneticPr fontId="2" type="noConversion"/>
  </si>
  <si>
    <t>(석식) 호텔 체크인 및 휴식 자유시간</t>
    <phoneticPr fontId="2" type="noConversion"/>
  </si>
  <si>
    <t>21:30 ~ 21:30</t>
    <phoneticPr fontId="2" type="noConversion"/>
  </si>
  <si>
    <t>조 : 호 텔 식</t>
    <phoneticPr fontId="2" type="noConversion"/>
  </si>
  <si>
    <t>중 : 비 빔 밥</t>
    <phoneticPr fontId="2" type="noConversion"/>
  </si>
  <si>
    <t>(일)</t>
    <phoneticPr fontId="2" type="noConversion"/>
  </si>
  <si>
    <t>대관령 양떼목장 체험</t>
    <phoneticPr fontId="2" type="noConversion"/>
  </si>
  <si>
    <t>(중식) 오대산 먹거리마을 비빔밥</t>
    <phoneticPr fontId="2" type="noConversion"/>
  </si>
  <si>
    <t>월정사 전나무숲 " 드라마 도깨비 촬영지" 관광</t>
    <phoneticPr fontId="2" type="noConversion"/>
  </si>
  <si>
    <t>2월7일</t>
    <phoneticPr fontId="2" type="noConversion"/>
  </si>
  <si>
    <t>(토)</t>
    <phoneticPr fontId="2" type="noConversion"/>
  </si>
  <si>
    <t>동대문역 두산타워 도착 및 투어종료</t>
    <phoneticPr fontId="2" type="noConversion"/>
  </si>
  <si>
    <t>2월6일</t>
    <phoneticPr fontId="2" type="noConversion"/>
  </si>
  <si>
    <t>09:40 ~ 11:00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</si>
</sst>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6"/>
      <color theme="8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color rgb="FFFF0000"/>
      <name val="맑은 고딕"/>
      <family val="3"/>
      <charset val="129"/>
      <scheme val="minor"/>
    </font>
    <font>
      <b/>
      <sz val="14"/>
      <color rgb="FFFFFFFF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8"/>
      <color theme="8"/>
      <name val="맑은 고딕"/>
      <family val="3"/>
      <charset val="129"/>
      <scheme val="minor"/>
    </font>
    <font>
      <b/>
      <sz val="12"/>
      <color rgb="FF0070C0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12"/>
      <color theme="5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7E7E7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/>
      <diagonal/>
    </border>
    <border>
      <left style="medium">
        <color rgb="FF999999"/>
      </left>
      <right/>
      <top style="medium">
        <color rgb="FF999999"/>
      </top>
      <bottom/>
      <diagonal/>
    </border>
    <border>
      <left/>
      <right style="medium">
        <color rgb="FF999999"/>
      </right>
      <top style="medium">
        <color rgb="FF999999"/>
      </top>
      <bottom/>
      <diagonal/>
    </border>
    <border>
      <left/>
      <right style="medium">
        <color rgb="FF999999"/>
      </right>
      <top/>
      <bottom/>
      <diagonal/>
    </border>
    <border>
      <left style="medium">
        <color rgb="FF999999"/>
      </left>
      <right/>
      <top/>
      <bottom/>
      <diagonal/>
    </border>
    <border>
      <left style="medium">
        <color rgb="FF999999"/>
      </left>
      <right style="medium">
        <color rgb="FF999999"/>
      </right>
      <top/>
      <bottom style="thick">
        <color theme="1" tint="0.499984740745262"/>
      </bottom>
      <diagonal/>
    </border>
    <border>
      <left style="medium">
        <color rgb="FF999999"/>
      </left>
      <right/>
      <top/>
      <bottom style="thick">
        <color theme="1" tint="0.499984740745262"/>
      </bottom>
      <diagonal/>
    </border>
    <border>
      <left/>
      <right style="medium">
        <color rgb="FF999999"/>
      </right>
      <top/>
      <bottom style="thick">
        <color theme="1" tint="0.499984740745262"/>
      </bottom>
      <diagonal/>
    </border>
    <border>
      <left style="medium">
        <color rgb="FF999999"/>
      </left>
      <right/>
      <top style="medium">
        <color rgb="FF999999"/>
      </top>
      <bottom style="thick">
        <color theme="1" tint="0.499984740745262"/>
      </bottom>
      <diagonal/>
    </border>
    <border>
      <left/>
      <right style="medium">
        <color rgb="FF999999"/>
      </right>
      <top style="medium">
        <color rgb="FF999999"/>
      </top>
      <bottom style="thick">
        <color theme="1" tint="0.499984740745262"/>
      </bottom>
      <diagonal/>
    </border>
    <border>
      <left/>
      <right/>
      <top style="medium">
        <color rgb="FF999999"/>
      </top>
      <bottom style="thick">
        <color theme="1" tint="0.499984740745262"/>
      </bottom>
      <diagonal/>
    </border>
    <border>
      <left style="medium">
        <color rgb="FF999999"/>
      </left>
      <right/>
      <top/>
      <bottom style="medium">
        <color rgb="FF999999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/>
      <top style="thick">
        <color theme="1" tint="0.499984740745262"/>
      </top>
      <bottom style="medium">
        <color rgb="FF999999"/>
      </bottom>
      <diagonal/>
    </border>
    <border>
      <left/>
      <right/>
      <top style="thick">
        <color theme="1" tint="0.499984740745262"/>
      </top>
      <bottom style="medium">
        <color rgb="FF999999"/>
      </bottom>
      <diagonal/>
    </border>
    <border>
      <left/>
      <right style="medium">
        <color rgb="FF999999"/>
      </right>
      <top style="thick">
        <color theme="1" tint="0.499984740745262"/>
      </top>
      <bottom style="medium">
        <color rgb="FF999999"/>
      </bottom>
      <diagonal/>
    </border>
    <border>
      <left style="medium">
        <color rgb="FF999999"/>
      </left>
      <right/>
      <top style="thick">
        <color theme="1" tint="0.499984740745262"/>
      </top>
      <bottom/>
      <diagonal/>
    </border>
    <border>
      <left/>
      <right style="medium">
        <color rgb="FF999999"/>
      </right>
      <top style="thick">
        <color theme="1" tint="0.499984740745262"/>
      </top>
      <bottom/>
      <diagonal/>
    </border>
    <border>
      <left/>
      <right/>
      <top style="medium">
        <color rgb="FF999999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2" fillId="0" borderId="0" xfId="0" applyFont="1" applyAlignment="1">
      <alignment vertical="center"/>
    </xf>
    <xf numFmtId="41" fontId="4" fillId="0" borderId="0" xfId="1" applyFont="1">
      <alignment vertical="center"/>
    </xf>
    <xf numFmtId="0" fontId="10" fillId="0" borderId="0" xfId="0" applyFont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6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41" fontId="4" fillId="4" borderId="0" xfId="1" applyFont="1" applyFill="1">
      <alignment vertical="center"/>
    </xf>
    <xf numFmtId="0" fontId="4" fillId="6" borderId="0" xfId="0" applyFont="1" applyFill="1" applyAlignment="1">
      <alignment horizontal="center" vertical="center"/>
    </xf>
    <xf numFmtId="41" fontId="4" fillId="6" borderId="0" xfId="1" applyFont="1" applyFill="1">
      <alignment vertical="center"/>
    </xf>
    <xf numFmtId="41" fontId="4" fillId="6" borderId="0" xfId="1" applyFont="1" applyFill="1" applyAlignment="1">
      <alignment horizontal="center" vertical="center"/>
    </xf>
    <xf numFmtId="41" fontId="4" fillId="7" borderId="0" xfId="1" applyFont="1" applyFill="1">
      <alignment vertical="center"/>
    </xf>
    <xf numFmtId="0" fontId="14" fillId="0" borderId="0" xfId="0" applyFont="1">
      <alignment vertical="center"/>
    </xf>
    <xf numFmtId="41" fontId="14" fillId="0" borderId="0" xfId="1" applyFont="1">
      <alignment vertical="center"/>
    </xf>
    <xf numFmtId="41" fontId="0" fillId="0" borderId="0" xfId="0" applyNumberFormat="1">
      <alignment vertical="center"/>
    </xf>
    <xf numFmtId="0" fontId="15" fillId="8" borderId="0" xfId="0" applyFont="1" applyFill="1" applyAlignment="1">
      <alignment horizontal="center" vertical="center"/>
    </xf>
    <xf numFmtId="0" fontId="16" fillId="8" borderId="0" xfId="0" applyFont="1" applyFill="1">
      <alignment vertical="center"/>
    </xf>
    <xf numFmtId="41" fontId="16" fillId="8" borderId="0" xfId="0" applyNumberFormat="1" applyFont="1" applyFill="1">
      <alignment vertical="center"/>
    </xf>
    <xf numFmtId="0" fontId="16" fillId="8" borderId="0" xfId="0" applyFont="1" applyFill="1" applyAlignment="1">
      <alignment horizontal="center" vertical="center"/>
    </xf>
    <xf numFmtId="3" fontId="0" fillId="0" borderId="0" xfId="0" applyNumberFormat="1">
      <alignment vertical="center"/>
    </xf>
    <xf numFmtId="176" fontId="4" fillId="7" borderId="0" xfId="1" applyNumberFormat="1" applyFont="1" applyFill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20" fontId="5" fillId="0" borderId="2" xfId="0" applyNumberFormat="1" applyFont="1" applyBorder="1" applyAlignment="1">
      <alignment horizontal="center" vertical="center" wrapText="1"/>
    </xf>
    <xf numFmtId="20" fontId="5" fillId="0" borderId="3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opLeftCell="A4" zoomScaleNormal="100" workbookViewId="0">
      <selection activeCell="F24" sqref="F24:K24"/>
    </sheetView>
  </sheetViews>
  <sheetFormatPr defaultRowHeight="16.5"/>
  <cols>
    <col min="1" max="1" width="9.875" bestFit="1" customWidth="1"/>
    <col min="2" max="2" width="8.625" customWidth="1"/>
    <col min="3" max="3" width="4.875" customWidth="1"/>
    <col min="4" max="4" width="16.875" customWidth="1"/>
    <col min="5" max="5" width="5.625" customWidth="1"/>
    <col min="6" max="6" width="11.875" customWidth="1"/>
    <col min="7" max="7" width="5.875" customWidth="1"/>
    <col min="8" max="8" width="9.125" customWidth="1"/>
    <col min="9" max="9" width="23.625" customWidth="1"/>
    <col min="10" max="10" width="9.75" customWidth="1"/>
    <col min="11" max="11" width="4.5" customWidth="1"/>
    <col min="12" max="12" width="28.5" customWidth="1"/>
    <col min="14" max="14" width="11" bestFit="1" customWidth="1"/>
    <col min="18" max="18" width="13" bestFit="1" customWidth="1"/>
  </cols>
  <sheetData>
    <row r="1" spans="1:12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3" spans="1:12" ht="40.5" customHeight="1">
      <c r="A3" s="68" t="s">
        <v>17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ht="24.9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24.95" customHeight="1">
      <c r="A5" s="1" t="s">
        <v>19</v>
      </c>
      <c r="B5" s="40" t="s">
        <v>24</v>
      </c>
      <c r="C5" s="40"/>
      <c r="D5" s="40"/>
      <c r="E5" s="1"/>
      <c r="F5" s="1"/>
      <c r="G5" s="1"/>
      <c r="H5" s="1"/>
      <c r="I5" s="1"/>
      <c r="J5" s="1"/>
      <c r="K5" s="1"/>
      <c r="L5" s="1"/>
    </row>
    <row r="6" spans="1:12" ht="24.95" customHeight="1">
      <c r="A6" s="1" t="s">
        <v>20</v>
      </c>
      <c r="B6" s="40" t="s">
        <v>22</v>
      </c>
      <c r="C6" s="40"/>
      <c r="D6" s="40"/>
      <c r="E6" s="1"/>
      <c r="F6" s="1"/>
      <c r="G6" s="1"/>
      <c r="H6" s="1"/>
      <c r="I6" s="1"/>
      <c r="J6" s="1"/>
      <c r="K6" s="1"/>
      <c r="L6" s="1"/>
    </row>
    <row r="7" spans="1:12" ht="24.95" customHeight="1">
      <c r="A7" s="1" t="s">
        <v>21</v>
      </c>
      <c r="B7" s="40" t="s">
        <v>23</v>
      </c>
      <c r="C7" s="40"/>
      <c r="D7" s="40"/>
      <c r="E7" s="1"/>
      <c r="F7" s="1"/>
      <c r="G7" s="1"/>
      <c r="H7" s="1"/>
      <c r="I7" s="1"/>
      <c r="J7" s="1"/>
      <c r="K7" s="1"/>
      <c r="L7" s="1"/>
    </row>
    <row r="8" spans="1:12" ht="24.95" customHeight="1">
      <c r="A8" s="1" t="s">
        <v>35</v>
      </c>
      <c r="B8" s="40" t="s">
        <v>36</v>
      </c>
      <c r="C8" s="40"/>
      <c r="D8" s="40"/>
      <c r="E8" s="41" t="s">
        <v>48</v>
      </c>
      <c r="F8" s="41"/>
      <c r="G8" s="41"/>
      <c r="H8" s="41"/>
      <c r="I8" s="41"/>
      <c r="J8" s="1"/>
      <c r="K8" s="1"/>
      <c r="L8" s="1"/>
    </row>
    <row r="9" spans="1:12" ht="24.9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24.95" customHeight="1" thickBo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24.95" customHeight="1" thickBot="1">
      <c r="A11" s="2" t="s">
        <v>0</v>
      </c>
      <c r="B11" s="71" t="s">
        <v>1</v>
      </c>
      <c r="C11" s="72"/>
      <c r="D11" s="71" t="s">
        <v>2</v>
      </c>
      <c r="E11" s="72"/>
      <c r="F11" s="71" t="s">
        <v>3</v>
      </c>
      <c r="G11" s="73"/>
      <c r="H11" s="73"/>
      <c r="I11" s="73"/>
      <c r="J11" s="73"/>
      <c r="K11" s="72"/>
      <c r="L11" s="3" t="s">
        <v>4</v>
      </c>
    </row>
    <row r="12" spans="1:12" ht="24.95" customHeight="1" thickBot="1">
      <c r="A12" s="4" t="s">
        <v>5</v>
      </c>
      <c r="B12" s="69" t="s">
        <v>6</v>
      </c>
      <c r="C12" s="70"/>
      <c r="D12" s="44" t="s">
        <v>25</v>
      </c>
      <c r="E12" s="45"/>
      <c r="F12" s="46" t="s">
        <v>26</v>
      </c>
      <c r="G12" s="47"/>
      <c r="H12" s="47"/>
      <c r="I12" s="47"/>
      <c r="J12" s="47"/>
      <c r="K12" s="48"/>
      <c r="L12" s="5"/>
    </row>
    <row r="13" spans="1:12" ht="24.95" customHeight="1" thickBot="1">
      <c r="A13" s="6"/>
      <c r="B13" s="42"/>
      <c r="C13" s="43"/>
      <c r="D13" s="44" t="s">
        <v>27</v>
      </c>
      <c r="E13" s="45"/>
      <c r="F13" s="46" t="s">
        <v>64</v>
      </c>
      <c r="G13" s="47"/>
      <c r="H13" s="47"/>
      <c r="I13" s="47"/>
      <c r="J13" s="47"/>
      <c r="K13" s="48"/>
      <c r="L13" s="5" t="s">
        <v>45</v>
      </c>
    </row>
    <row r="14" spans="1:12" ht="24.95" customHeight="1" thickBot="1">
      <c r="A14" s="7"/>
      <c r="B14" s="42" t="s">
        <v>7</v>
      </c>
      <c r="C14" s="43"/>
      <c r="D14" s="44" t="s">
        <v>30</v>
      </c>
      <c r="E14" s="45"/>
      <c r="F14" s="46" t="s">
        <v>40</v>
      </c>
      <c r="G14" s="47"/>
      <c r="H14" s="47"/>
      <c r="I14" s="47"/>
      <c r="J14" s="47"/>
      <c r="K14" s="48"/>
      <c r="L14" s="5" t="s">
        <v>47</v>
      </c>
    </row>
    <row r="15" spans="1:12" ht="24.95" customHeight="1" thickBot="1">
      <c r="A15" s="7"/>
      <c r="B15" s="42"/>
      <c r="C15" s="43"/>
      <c r="D15" s="44" t="s">
        <v>31</v>
      </c>
      <c r="E15" s="45"/>
      <c r="F15" s="46" t="s">
        <v>65</v>
      </c>
      <c r="G15" s="47"/>
      <c r="H15" s="47"/>
      <c r="I15" s="47"/>
      <c r="J15" s="47"/>
      <c r="K15" s="48"/>
      <c r="L15" s="5"/>
    </row>
    <row r="16" spans="1:12" ht="24.95" customHeight="1" thickBot="1">
      <c r="A16" s="7"/>
      <c r="B16" s="42"/>
      <c r="C16" s="43"/>
      <c r="D16" s="44" t="s">
        <v>32</v>
      </c>
      <c r="E16" s="45"/>
      <c r="F16" s="46" t="s">
        <v>66</v>
      </c>
      <c r="G16" s="47"/>
      <c r="H16" s="47"/>
      <c r="I16" s="47"/>
      <c r="J16" s="47"/>
      <c r="K16" s="48"/>
      <c r="L16" s="5"/>
    </row>
    <row r="17" spans="1:12" ht="24.95" customHeight="1" thickBot="1">
      <c r="A17" s="7"/>
      <c r="B17" s="42"/>
      <c r="C17" s="43"/>
      <c r="D17" s="44" t="s">
        <v>33</v>
      </c>
      <c r="E17" s="45"/>
      <c r="F17" s="46" t="s">
        <v>67</v>
      </c>
      <c r="G17" s="47"/>
      <c r="H17" s="47"/>
      <c r="I17" s="47"/>
      <c r="J17" s="47"/>
      <c r="K17" s="48"/>
      <c r="L17" s="5"/>
    </row>
    <row r="18" spans="1:12" ht="24.95" customHeight="1" thickBot="1">
      <c r="A18" s="7"/>
      <c r="B18" s="42"/>
      <c r="C18" s="43"/>
      <c r="D18" s="44" t="s">
        <v>68</v>
      </c>
      <c r="E18" s="45"/>
      <c r="F18" s="46" t="s">
        <v>28</v>
      </c>
      <c r="G18" s="47"/>
      <c r="H18" s="47"/>
      <c r="I18" s="47"/>
      <c r="J18" s="47"/>
      <c r="K18" s="48"/>
      <c r="L18" s="5"/>
    </row>
    <row r="19" spans="1:12" ht="24.95" customHeight="1" thickBot="1">
      <c r="A19" s="7"/>
      <c r="B19" s="42"/>
      <c r="C19" s="43"/>
      <c r="D19" s="44" t="s">
        <v>69</v>
      </c>
      <c r="E19" s="45"/>
      <c r="F19" s="46" t="s">
        <v>41</v>
      </c>
      <c r="G19" s="47"/>
      <c r="H19" s="47"/>
      <c r="I19" s="47"/>
      <c r="J19" s="47"/>
      <c r="K19" s="48"/>
      <c r="L19" s="5"/>
    </row>
    <row r="20" spans="1:12" ht="24.95" customHeight="1" thickBot="1">
      <c r="A20" s="7"/>
      <c r="B20" s="42"/>
      <c r="C20" s="43"/>
      <c r="D20" s="65" t="s">
        <v>34</v>
      </c>
      <c r="E20" s="66"/>
      <c r="F20" s="46" t="s">
        <v>70</v>
      </c>
      <c r="G20" s="47"/>
      <c r="H20" s="47"/>
      <c r="I20" s="47"/>
      <c r="J20" s="47"/>
      <c r="K20" s="48"/>
      <c r="L20" s="5"/>
    </row>
    <row r="21" spans="1:12" ht="23.25" customHeight="1" thickBot="1">
      <c r="A21" s="8"/>
      <c r="B21" s="49"/>
      <c r="C21" s="50"/>
      <c r="D21" s="51" t="s">
        <v>8</v>
      </c>
      <c r="E21" s="52"/>
      <c r="F21" s="53" t="s">
        <v>29</v>
      </c>
      <c r="G21" s="54"/>
      <c r="H21" s="54"/>
      <c r="I21" s="54"/>
      <c r="J21" s="54"/>
      <c r="K21" s="55"/>
      <c r="L21" s="9"/>
    </row>
    <row r="22" spans="1:12" ht="24.95" customHeight="1" thickTop="1" thickBot="1">
      <c r="A22" s="4" t="s">
        <v>9</v>
      </c>
      <c r="B22" s="56" t="s">
        <v>7</v>
      </c>
      <c r="C22" s="57"/>
      <c r="D22" s="60" t="s">
        <v>37</v>
      </c>
      <c r="E22" s="61"/>
      <c r="F22" s="62" t="s">
        <v>39</v>
      </c>
      <c r="G22" s="63"/>
      <c r="H22" s="63"/>
      <c r="I22" s="63"/>
      <c r="J22" s="63"/>
      <c r="K22" s="64"/>
      <c r="L22" s="5" t="s">
        <v>10</v>
      </c>
    </row>
    <row r="23" spans="1:12" ht="24.95" customHeight="1" thickBot="1">
      <c r="A23" s="6"/>
      <c r="B23" s="42"/>
      <c r="C23" s="43"/>
      <c r="D23" s="44" t="s">
        <v>71</v>
      </c>
      <c r="E23" s="45"/>
      <c r="F23" s="46" t="s">
        <v>38</v>
      </c>
      <c r="G23" s="47"/>
      <c r="H23" s="47"/>
      <c r="I23" s="47"/>
      <c r="J23" s="47"/>
      <c r="K23" s="48"/>
      <c r="L23" s="5" t="s">
        <v>46</v>
      </c>
    </row>
    <row r="24" spans="1:12" ht="24.95" customHeight="1" thickBot="1">
      <c r="A24" s="7"/>
      <c r="B24" s="42"/>
      <c r="C24" s="43"/>
      <c r="D24" s="44" t="s">
        <v>72</v>
      </c>
      <c r="E24" s="45"/>
      <c r="F24" s="46" t="s">
        <v>11</v>
      </c>
      <c r="G24" s="47"/>
      <c r="H24" s="47"/>
      <c r="I24" s="47"/>
      <c r="J24" s="47"/>
      <c r="K24" s="48"/>
      <c r="L24" s="5"/>
    </row>
    <row r="25" spans="1:12" ht="24.95" customHeight="1" thickBot="1">
      <c r="A25" s="7"/>
      <c r="B25" s="42"/>
      <c r="C25" s="43"/>
      <c r="D25" s="44" t="s">
        <v>42</v>
      </c>
      <c r="E25" s="45"/>
      <c r="F25" s="46" t="s">
        <v>12</v>
      </c>
      <c r="G25" s="47"/>
      <c r="H25" s="47"/>
      <c r="I25" s="47"/>
      <c r="J25" s="47"/>
      <c r="K25" s="48"/>
      <c r="L25" s="5"/>
    </row>
    <row r="26" spans="1:12" ht="24.95" customHeight="1" thickBot="1">
      <c r="A26" s="7"/>
      <c r="B26" s="42"/>
      <c r="C26" s="43"/>
      <c r="D26" s="44" t="s">
        <v>13</v>
      </c>
      <c r="E26" s="45"/>
      <c r="F26" s="46" t="s">
        <v>43</v>
      </c>
      <c r="G26" s="47"/>
      <c r="H26" s="47"/>
      <c r="I26" s="47"/>
      <c r="J26" s="47"/>
      <c r="K26" s="48"/>
      <c r="L26" s="5"/>
    </row>
    <row r="27" spans="1:12" ht="24.95" customHeight="1" thickBot="1">
      <c r="A27" s="7"/>
      <c r="B27" s="42"/>
      <c r="C27" s="43"/>
      <c r="D27" s="44" t="s">
        <v>14</v>
      </c>
      <c r="E27" s="45"/>
      <c r="F27" s="46" t="s">
        <v>15</v>
      </c>
      <c r="G27" s="47"/>
      <c r="H27" s="47"/>
      <c r="I27" s="47"/>
      <c r="J27" s="47"/>
      <c r="K27" s="48"/>
      <c r="L27" s="5"/>
    </row>
    <row r="28" spans="1:12" ht="24.95" customHeight="1" thickBot="1">
      <c r="A28" s="10"/>
      <c r="B28" s="58" t="s">
        <v>6</v>
      </c>
      <c r="C28" s="59"/>
      <c r="D28" s="44" t="s">
        <v>16</v>
      </c>
      <c r="E28" s="45"/>
      <c r="F28" s="46" t="s">
        <v>44</v>
      </c>
      <c r="G28" s="47"/>
      <c r="H28" s="47"/>
      <c r="I28" s="47"/>
      <c r="J28" s="47"/>
      <c r="K28" s="48"/>
      <c r="L28" s="11"/>
    </row>
  </sheetData>
  <mergeCells count="61">
    <mergeCell ref="A1:L1"/>
    <mergeCell ref="B14:C14"/>
    <mergeCell ref="D14:E14"/>
    <mergeCell ref="F14:K14"/>
    <mergeCell ref="A3:L3"/>
    <mergeCell ref="B12:C12"/>
    <mergeCell ref="D12:E12"/>
    <mergeCell ref="F12:K12"/>
    <mergeCell ref="B13:C13"/>
    <mergeCell ref="D13:E13"/>
    <mergeCell ref="F13:K13"/>
    <mergeCell ref="B11:C11"/>
    <mergeCell ref="D11:E11"/>
    <mergeCell ref="F11:K11"/>
    <mergeCell ref="B5:D5"/>
    <mergeCell ref="B6:D6"/>
    <mergeCell ref="B15:C15"/>
    <mergeCell ref="D15:E15"/>
    <mergeCell ref="F15:K15"/>
    <mergeCell ref="B16:C16"/>
    <mergeCell ref="D16:E16"/>
    <mergeCell ref="F16:K16"/>
    <mergeCell ref="B17:C17"/>
    <mergeCell ref="D17:E17"/>
    <mergeCell ref="F17:K17"/>
    <mergeCell ref="B18:C18"/>
    <mergeCell ref="D18:E18"/>
    <mergeCell ref="F18:K18"/>
    <mergeCell ref="D22:E22"/>
    <mergeCell ref="F22:K22"/>
    <mergeCell ref="B19:C19"/>
    <mergeCell ref="D19:E19"/>
    <mergeCell ref="F19:K19"/>
    <mergeCell ref="B20:C20"/>
    <mergeCell ref="D20:E20"/>
    <mergeCell ref="F20:K20"/>
    <mergeCell ref="B28:C28"/>
    <mergeCell ref="D28:E28"/>
    <mergeCell ref="F28:K28"/>
    <mergeCell ref="B25:C25"/>
    <mergeCell ref="D25:E25"/>
    <mergeCell ref="F25:K25"/>
    <mergeCell ref="B26:C26"/>
    <mergeCell ref="D26:E26"/>
    <mergeCell ref="F26:K26"/>
    <mergeCell ref="B7:D7"/>
    <mergeCell ref="B8:D8"/>
    <mergeCell ref="E8:I8"/>
    <mergeCell ref="B27:C27"/>
    <mergeCell ref="D27:E27"/>
    <mergeCell ref="F27:K27"/>
    <mergeCell ref="B23:C23"/>
    <mergeCell ref="D23:E23"/>
    <mergeCell ref="F23:K23"/>
    <mergeCell ref="B24:C24"/>
    <mergeCell ref="D24:E24"/>
    <mergeCell ref="F24:K24"/>
    <mergeCell ref="B21:C21"/>
    <mergeCell ref="D21:E21"/>
    <mergeCell ref="F21:K21"/>
    <mergeCell ref="B22:C22"/>
  </mergeCells>
  <phoneticPr fontId="2" type="noConversion"/>
  <pageMargins left="0.70866141732283461" right="0.70866141732283461" top="0.74803149606299213" bottom="0.74803149606299213" header="0.31496062992125984" footer="0.31496062992125984"/>
  <pageSetup paperSize="9" scale="57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45"/>
  <sheetViews>
    <sheetView zoomScale="115" zoomScaleNormal="115" zoomScaleSheetLayoutView="145" workbookViewId="0">
      <selection activeCell="M15" sqref="M15"/>
    </sheetView>
  </sheetViews>
  <sheetFormatPr defaultRowHeight="16.5"/>
  <cols>
    <col min="1" max="1" width="13.625" customWidth="1"/>
    <col min="2" max="2" width="48.125" customWidth="1"/>
    <col min="3" max="4" width="7.625" customWidth="1"/>
    <col min="5" max="6" width="13.75" customWidth="1"/>
    <col min="7" max="7" width="2.75" customWidth="1"/>
    <col min="8" max="9" width="0.125" customWidth="1"/>
    <col min="10" max="10" width="47.75" customWidth="1"/>
    <col min="11" max="12" width="8.125" customWidth="1"/>
    <col min="13" max="13" width="13.125" customWidth="1"/>
    <col min="14" max="14" width="13.875" customWidth="1"/>
  </cols>
  <sheetData>
    <row r="2" spans="1:15" ht="40.5" customHeight="1">
      <c r="A2" s="74" t="s">
        <v>97</v>
      </c>
      <c r="B2" s="74"/>
      <c r="C2" s="74"/>
      <c r="D2" s="74"/>
      <c r="E2" s="74"/>
      <c r="F2" s="74"/>
      <c r="G2" s="74"/>
      <c r="J2" s="74" t="s">
        <v>99</v>
      </c>
      <c r="K2" s="74"/>
      <c r="L2" s="74"/>
      <c r="M2" s="74"/>
      <c r="N2" s="74"/>
      <c r="O2" s="74"/>
    </row>
    <row r="3" spans="1:15" ht="15" customHeight="1">
      <c r="A3" s="13"/>
      <c r="B3" s="13"/>
      <c r="C3" s="14"/>
      <c r="D3" s="14"/>
      <c r="E3" s="14"/>
      <c r="F3" s="14"/>
      <c r="J3" s="13"/>
      <c r="K3" s="14"/>
      <c r="L3" s="14"/>
      <c r="M3" s="14"/>
      <c r="N3" s="14"/>
    </row>
    <row r="4" spans="1:15" ht="17.25">
      <c r="A4" s="15" t="s">
        <v>91</v>
      </c>
      <c r="B4" s="16" t="s">
        <v>49</v>
      </c>
      <c r="C4" s="17" t="s">
        <v>90</v>
      </c>
      <c r="D4" s="17" t="s">
        <v>50</v>
      </c>
      <c r="E4" s="17" t="s">
        <v>51</v>
      </c>
      <c r="F4" s="18" t="s">
        <v>18</v>
      </c>
      <c r="J4" s="16" t="s">
        <v>49</v>
      </c>
      <c r="K4" s="17" t="s">
        <v>90</v>
      </c>
      <c r="L4" s="17" t="s">
        <v>50</v>
      </c>
      <c r="M4" s="17" t="s">
        <v>51</v>
      </c>
      <c r="N4" s="18" t="s">
        <v>18</v>
      </c>
    </row>
    <row r="5" spans="1:15" ht="17.25">
      <c r="A5" s="15" t="s">
        <v>78</v>
      </c>
      <c r="B5" s="12" t="s">
        <v>75</v>
      </c>
      <c r="C5" s="14"/>
      <c r="D5" s="14">
        <v>1</v>
      </c>
      <c r="E5" s="14">
        <v>2500000</v>
      </c>
      <c r="F5" s="14">
        <f>D5*E5</f>
        <v>2500000</v>
      </c>
      <c r="J5" s="12" t="s">
        <v>75</v>
      </c>
      <c r="K5" s="14"/>
      <c r="L5" s="14">
        <v>1</v>
      </c>
      <c r="M5" s="14">
        <v>2500000</v>
      </c>
      <c r="N5" s="14">
        <f>L5*M5</f>
        <v>2500000</v>
      </c>
    </row>
    <row r="6" spans="1:15" ht="17.25">
      <c r="A6" s="12"/>
      <c r="B6" s="12" t="s">
        <v>52</v>
      </c>
      <c r="C6" s="14"/>
      <c r="D6" s="14">
        <v>16</v>
      </c>
      <c r="E6" s="14">
        <v>85000</v>
      </c>
      <c r="F6" s="14">
        <f>D6*E6</f>
        <v>1360000</v>
      </c>
      <c r="J6" s="12" t="s">
        <v>52</v>
      </c>
      <c r="K6" s="14"/>
      <c r="L6" s="14">
        <v>16</v>
      </c>
      <c r="M6" s="14">
        <v>80000</v>
      </c>
      <c r="N6" s="14">
        <f>L6*M6</f>
        <v>1280000</v>
      </c>
    </row>
    <row r="7" spans="1:15" ht="17.25">
      <c r="A7" s="12"/>
      <c r="B7" s="19" t="s">
        <v>53</v>
      </c>
      <c r="C7" s="20"/>
      <c r="D7" s="20"/>
      <c r="E7" s="20"/>
      <c r="F7" s="20">
        <f>SUM(F5:F6)</f>
        <v>3860000</v>
      </c>
      <c r="J7" s="19" t="s">
        <v>53</v>
      </c>
      <c r="K7" s="20"/>
      <c r="L7" s="20"/>
      <c r="M7" s="20"/>
      <c r="N7" s="20">
        <f>SUM(N5:N6)</f>
        <v>3780000</v>
      </c>
    </row>
    <row r="8" spans="1:15" ht="17.25">
      <c r="A8" s="12"/>
      <c r="B8" s="12" t="s">
        <v>80</v>
      </c>
      <c r="C8" s="14">
        <v>0</v>
      </c>
      <c r="D8" s="14">
        <v>1</v>
      </c>
      <c r="E8" s="14">
        <v>700000</v>
      </c>
      <c r="F8" s="14">
        <f>D8*E8</f>
        <v>700000</v>
      </c>
      <c r="J8" s="12" t="s">
        <v>80</v>
      </c>
      <c r="K8" s="14">
        <v>0</v>
      </c>
      <c r="L8" s="14">
        <v>1</v>
      </c>
      <c r="M8" s="14">
        <v>700000</v>
      </c>
      <c r="N8" s="14">
        <f>L8*M8</f>
        <v>700000</v>
      </c>
    </row>
    <row r="9" spans="1:15" ht="17.25">
      <c r="A9" s="12"/>
      <c r="B9" s="12" t="s">
        <v>54</v>
      </c>
      <c r="C9" s="14">
        <v>0</v>
      </c>
      <c r="D9" s="14">
        <v>1</v>
      </c>
      <c r="E9" s="14">
        <v>250000</v>
      </c>
      <c r="F9" s="14">
        <f t="shared" ref="F9:F17" si="0">D9*E9</f>
        <v>250000</v>
      </c>
      <c r="J9" s="12" t="s">
        <v>54</v>
      </c>
      <c r="K9" s="14">
        <v>0</v>
      </c>
      <c r="L9" s="14">
        <v>1</v>
      </c>
      <c r="M9" s="14">
        <v>250000</v>
      </c>
      <c r="N9" s="14">
        <f t="shared" ref="N9:N17" si="1">L9*M9</f>
        <v>250000</v>
      </c>
    </row>
    <row r="10" spans="1:15" ht="17.25">
      <c r="A10" s="12"/>
      <c r="B10" s="12" t="s">
        <v>92</v>
      </c>
      <c r="C10" s="14">
        <v>1</v>
      </c>
      <c r="D10" s="14">
        <v>16</v>
      </c>
      <c r="E10" s="14">
        <v>13000</v>
      </c>
      <c r="F10" s="14">
        <f t="shared" si="0"/>
        <v>208000</v>
      </c>
      <c r="J10" s="12" t="s">
        <v>92</v>
      </c>
      <c r="K10" s="14">
        <v>1</v>
      </c>
      <c r="L10" s="14">
        <v>16</v>
      </c>
      <c r="M10" s="14">
        <v>13000</v>
      </c>
      <c r="N10" s="14">
        <f t="shared" si="1"/>
        <v>208000</v>
      </c>
    </row>
    <row r="11" spans="1:15" ht="17.25">
      <c r="A11" s="12"/>
      <c r="B11" s="12" t="s">
        <v>57</v>
      </c>
      <c r="C11" s="14">
        <v>1</v>
      </c>
      <c r="D11" s="14">
        <v>16</v>
      </c>
      <c r="E11" s="14">
        <v>5000</v>
      </c>
      <c r="F11" s="14">
        <f t="shared" si="0"/>
        <v>80000</v>
      </c>
      <c r="J11" s="12" t="s">
        <v>57</v>
      </c>
      <c r="K11" s="14">
        <v>1</v>
      </c>
      <c r="L11" s="14">
        <v>16</v>
      </c>
      <c r="M11" s="14">
        <v>5000</v>
      </c>
      <c r="N11" s="14">
        <f t="shared" si="1"/>
        <v>80000</v>
      </c>
    </row>
    <row r="12" spans="1:15" ht="17.25">
      <c r="A12" s="12"/>
      <c r="B12" s="25" t="s">
        <v>94</v>
      </c>
      <c r="C12" s="26">
        <v>1</v>
      </c>
      <c r="D12" s="26">
        <v>16</v>
      </c>
      <c r="E12" s="26">
        <v>45000</v>
      </c>
      <c r="F12" s="26">
        <f t="shared" si="0"/>
        <v>720000</v>
      </c>
      <c r="J12" s="25" t="s">
        <v>98</v>
      </c>
      <c r="K12" s="26">
        <v>1</v>
      </c>
      <c r="L12" s="26">
        <v>16</v>
      </c>
      <c r="M12" s="26">
        <v>30000</v>
      </c>
      <c r="N12" s="26">
        <f t="shared" si="1"/>
        <v>480000</v>
      </c>
    </row>
    <row r="13" spans="1:15" ht="17.25">
      <c r="A13" s="12"/>
      <c r="B13" s="25" t="s">
        <v>95</v>
      </c>
      <c r="C13" s="26">
        <v>1</v>
      </c>
      <c r="D13" s="26">
        <v>8</v>
      </c>
      <c r="E13" s="26">
        <v>60000</v>
      </c>
      <c r="F13" s="26">
        <f t="shared" ref="F13" si="2">D13*E13</f>
        <v>480000</v>
      </c>
      <c r="J13" s="25" t="s">
        <v>95</v>
      </c>
      <c r="K13" s="26">
        <v>1</v>
      </c>
      <c r="L13" s="26">
        <v>8</v>
      </c>
      <c r="M13" s="26">
        <v>60000</v>
      </c>
      <c r="N13" s="26">
        <f t="shared" si="1"/>
        <v>480000</v>
      </c>
    </row>
    <row r="14" spans="1:15" ht="17.25">
      <c r="A14" s="12"/>
      <c r="B14" s="25" t="s">
        <v>59</v>
      </c>
      <c r="C14" s="26">
        <v>1</v>
      </c>
      <c r="D14" s="26">
        <v>16</v>
      </c>
      <c r="E14" s="26">
        <v>10000</v>
      </c>
      <c r="F14" s="26">
        <f t="shared" si="0"/>
        <v>160000</v>
      </c>
      <c r="J14" s="25" t="s">
        <v>59</v>
      </c>
      <c r="K14" s="26">
        <v>1</v>
      </c>
      <c r="L14" s="26">
        <v>16</v>
      </c>
      <c r="M14" s="26">
        <v>10000</v>
      </c>
      <c r="N14" s="26">
        <f t="shared" si="1"/>
        <v>160000</v>
      </c>
    </row>
    <row r="15" spans="1:15" ht="17.25">
      <c r="A15" s="12"/>
      <c r="B15" s="25" t="s">
        <v>96</v>
      </c>
      <c r="C15" s="26">
        <v>1</v>
      </c>
      <c r="D15" s="26">
        <v>16</v>
      </c>
      <c r="E15" s="26">
        <v>20000</v>
      </c>
      <c r="F15" s="26">
        <f t="shared" ref="F15" si="3">D15*E15</f>
        <v>320000</v>
      </c>
      <c r="J15" s="25" t="s">
        <v>96</v>
      </c>
      <c r="K15" s="26">
        <v>1</v>
      </c>
      <c r="L15" s="26">
        <v>16</v>
      </c>
      <c r="M15" s="26">
        <v>20000</v>
      </c>
      <c r="N15" s="26">
        <f t="shared" si="1"/>
        <v>320000</v>
      </c>
    </row>
    <row r="16" spans="1:15" ht="17.25">
      <c r="A16" s="12"/>
      <c r="B16" s="12" t="s">
        <v>93</v>
      </c>
      <c r="C16" s="14">
        <v>1</v>
      </c>
      <c r="D16" s="14">
        <v>16</v>
      </c>
      <c r="E16" s="14">
        <v>9000</v>
      </c>
      <c r="F16" s="14">
        <f t="shared" si="0"/>
        <v>144000</v>
      </c>
      <c r="J16" s="12" t="s">
        <v>93</v>
      </c>
      <c r="K16" s="14">
        <v>1</v>
      </c>
      <c r="L16" s="14">
        <v>16</v>
      </c>
      <c r="M16" s="14">
        <v>9000</v>
      </c>
      <c r="N16" s="14">
        <f t="shared" si="1"/>
        <v>144000</v>
      </c>
    </row>
    <row r="17" spans="1:14" ht="17.25">
      <c r="A17" s="12"/>
      <c r="B17" s="12" t="s">
        <v>60</v>
      </c>
      <c r="C17" s="14">
        <v>1</v>
      </c>
      <c r="D17" s="14">
        <v>16</v>
      </c>
      <c r="E17" s="14">
        <v>5000</v>
      </c>
      <c r="F17" s="14">
        <f t="shared" si="0"/>
        <v>80000</v>
      </c>
      <c r="J17" s="12" t="s">
        <v>60</v>
      </c>
      <c r="K17" s="14">
        <v>1</v>
      </c>
      <c r="L17" s="14">
        <v>16</v>
      </c>
      <c r="M17" s="14">
        <v>5000</v>
      </c>
      <c r="N17" s="14">
        <f t="shared" si="1"/>
        <v>80000</v>
      </c>
    </row>
    <row r="18" spans="1:14" ht="17.25">
      <c r="A18" s="12"/>
      <c r="B18" s="12" t="s">
        <v>61</v>
      </c>
      <c r="C18" s="14">
        <v>0</v>
      </c>
      <c r="D18" s="14">
        <v>17</v>
      </c>
      <c r="E18" s="14">
        <v>5000</v>
      </c>
      <c r="F18" s="14">
        <f>D18*E18</f>
        <v>85000</v>
      </c>
      <c r="J18" s="12" t="s">
        <v>61</v>
      </c>
      <c r="K18" s="14">
        <v>0</v>
      </c>
      <c r="L18" s="14">
        <v>17</v>
      </c>
      <c r="M18" s="14">
        <v>5000</v>
      </c>
      <c r="N18" s="14">
        <f>L18*M18</f>
        <v>85000</v>
      </c>
    </row>
    <row r="19" spans="1:14" ht="17.25">
      <c r="A19" s="12"/>
      <c r="B19" s="12" t="s">
        <v>62</v>
      </c>
      <c r="C19" s="14">
        <v>0</v>
      </c>
      <c r="D19" s="14">
        <v>1</v>
      </c>
      <c r="E19" s="14">
        <v>7500</v>
      </c>
      <c r="F19" s="14">
        <f>D19*E19</f>
        <v>7500</v>
      </c>
      <c r="J19" s="12" t="s">
        <v>62</v>
      </c>
      <c r="K19" s="14">
        <v>0</v>
      </c>
      <c r="L19" s="14">
        <v>1</v>
      </c>
      <c r="M19" s="14">
        <v>7500</v>
      </c>
      <c r="N19" s="14">
        <f>L19*M19</f>
        <v>7500</v>
      </c>
    </row>
    <row r="20" spans="1:14" ht="17.25">
      <c r="A20" s="12"/>
      <c r="B20" s="19" t="s">
        <v>53</v>
      </c>
      <c r="C20" s="20"/>
      <c r="D20" s="20"/>
      <c r="E20" s="20"/>
      <c r="F20" s="20">
        <f>SUM(F8:F19)</f>
        <v>3234500</v>
      </c>
      <c r="J20" s="19" t="s">
        <v>53</v>
      </c>
      <c r="K20" s="20"/>
      <c r="L20" s="20"/>
      <c r="M20" s="20"/>
      <c r="N20" s="20">
        <f>SUM(N8:N19)</f>
        <v>2994500</v>
      </c>
    </row>
    <row r="21" spans="1:14" ht="17.25">
      <c r="A21" s="12"/>
      <c r="B21" s="21" t="s">
        <v>55</v>
      </c>
      <c r="C21" s="22"/>
      <c r="D21" s="22"/>
      <c r="E21" s="23" t="s">
        <v>56</v>
      </c>
      <c r="F21" s="24">
        <f>F7-F20</f>
        <v>625500</v>
      </c>
      <c r="J21" s="21" t="s">
        <v>55</v>
      </c>
      <c r="K21" s="22"/>
      <c r="L21" s="22"/>
      <c r="M21" s="23" t="s">
        <v>56</v>
      </c>
      <c r="N21" s="24">
        <f>N7-N20</f>
        <v>785500</v>
      </c>
    </row>
    <row r="27" spans="1:14" ht="26.25">
      <c r="A27" s="74" t="s">
        <v>79</v>
      </c>
      <c r="B27" s="75"/>
      <c r="C27" s="75"/>
      <c r="D27" s="75"/>
      <c r="E27" s="75"/>
    </row>
    <row r="28" spans="1:14" ht="17.25">
      <c r="A28" s="13"/>
      <c r="B28" s="13"/>
      <c r="C28" s="14"/>
      <c r="D28" s="14"/>
      <c r="E28" s="14"/>
      <c r="F28" s="14"/>
    </row>
    <row r="29" spans="1:14" ht="17.25">
      <c r="A29" s="15" t="s">
        <v>76</v>
      </c>
      <c r="B29" s="16" t="s">
        <v>49</v>
      </c>
      <c r="C29" s="17" t="s">
        <v>90</v>
      </c>
      <c r="D29" s="17" t="s">
        <v>50</v>
      </c>
      <c r="E29" s="17" t="s">
        <v>51</v>
      </c>
      <c r="F29" s="18" t="s">
        <v>18</v>
      </c>
    </row>
    <row r="30" spans="1:14" ht="17.25">
      <c r="A30" s="12"/>
      <c r="B30" s="12" t="s">
        <v>75</v>
      </c>
      <c r="C30" s="14"/>
      <c r="D30" s="14">
        <v>1</v>
      </c>
      <c r="E30" s="14">
        <v>2500000</v>
      </c>
      <c r="F30" s="14">
        <f>D30*E30</f>
        <v>2500000</v>
      </c>
    </row>
    <row r="31" spans="1:14" ht="17.25">
      <c r="A31" s="12"/>
      <c r="B31" s="12" t="s">
        <v>52</v>
      </c>
      <c r="C31" s="14"/>
      <c r="D31" s="14">
        <v>18</v>
      </c>
      <c r="E31" s="14">
        <v>85000</v>
      </c>
      <c r="F31" s="14">
        <f>D31*E31</f>
        <v>1530000</v>
      </c>
    </row>
    <row r="32" spans="1:14" ht="17.25">
      <c r="A32" s="12"/>
      <c r="B32" s="19" t="s">
        <v>53</v>
      </c>
      <c r="C32" s="20"/>
      <c r="D32" s="20"/>
      <c r="E32" s="20"/>
      <c r="F32" s="20">
        <f>SUM(F30:F31)</f>
        <v>4030000</v>
      </c>
    </row>
    <row r="33" spans="1:6" ht="17.25">
      <c r="A33" s="12"/>
      <c r="B33" s="12" t="s">
        <v>80</v>
      </c>
      <c r="C33" s="14"/>
      <c r="D33" s="14">
        <v>1</v>
      </c>
      <c r="E33" s="14">
        <v>700000</v>
      </c>
      <c r="F33" s="14">
        <f>D33*E33</f>
        <v>700000</v>
      </c>
    </row>
    <row r="34" spans="1:6" ht="17.25">
      <c r="A34" s="12"/>
      <c r="B34" s="12" t="s">
        <v>54</v>
      </c>
      <c r="C34" s="14"/>
      <c r="D34" s="14">
        <v>1</v>
      </c>
      <c r="E34" s="14">
        <v>250000</v>
      </c>
      <c r="F34" s="14">
        <f t="shared" ref="F34:F41" si="4">D34*E34</f>
        <v>250000</v>
      </c>
    </row>
    <row r="35" spans="1:6" ht="17.25">
      <c r="A35" s="12"/>
      <c r="B35" s="12" t="s">
        <v>73</v>
      </c>
      <c r="C35" s="14"/>
      <c r="D35" s="14">
        <v>18</v>
      </c>
      <c r="E35" s="14">
        <v>13000</v>
      </c>
      <c r="F35" s="14">
        <f t="shared" si="4"/>
        <v>234000</v>
      </c>
    </row>
    <row r="36" spans="1:6" ht="17.25">
      <c r="A36" s="12"/>
      <c r="B36" s="12" t="s">
        <v>57</v>
      </c>
      <c r="C36" s="14"/>
      <c r="D36" s="14">
        <v>18</v>
      </c>
      <c r="E36" s="14">
        <v>5000</v>
      </c>
      <c r="F36" s="14">
        <f t="shared" si="4"/>
        <v>90000</v>
      </c>
    </row>
    <row r="37" spans="1:6" ht="17.25">
      <c r="A37" s="12"/>
      <c r="B37" s="12" t="s">
        <v>58</v>
      </c>
      <c r="C37" s="14"/>
      <c r="D37" s="14">
        <v>19</v>
      </c>
      <c r="E37" s="14">
        <v>10000</v>
      </c>
      <c r="F37" s="14">
        <f t="shared" si="4"/>
        <v>190000</v>
      </c>
    </row>
    <row r="38" spans="1:6" ht="17.25">
      <c r="A38" s="12"/>
      <c r="B38" s="12" t="s">
        <v>77</v>
      </c>
      <c r="C38" s="14"/>
      <c r="D38" s="14">
        <v>10</v>
      </c>
      <c r="E38" s="14">
        <v>122000</v>
      </c>
      <c r="F38" s="14">
        <f t="shared" ref="F38" si="5">D38*E38</f>
        <v>1220000</v>
      </c>
    </row>
    <row r="39" spans="1:6" ht="17.25">
      <c r="A39" s="12"/>
      <c r="B39" s="12" t="s">
        <v>59</v>
      </c>
      <c r="C39" s="14"/>
      <c r="D39" s="14">
        <v>19</v>
      </c>
      <c r="E39" s="14">
        <v>10000</v>
      </c>
      <c r="F39" s="14">
        <f t="shared" si="4"/>
        <v>190000</v>
      </c>
    </row>
    <row r="40" spans="1:6" ht="17.25">
      <c r="A40" s="12"/>
      <c r="B40" s="12" t="s">
        <v>74</v>
      </c>
      <c r="C40" s="14"/>
      <c r="D40" s="14">
        <v>18</v>
      </c>
      <c r="E40" s="14">
        <v>9000</v>
      </c>
      <c r="F40" s="14">
        <f t="shared" si="4"/>
        <v>162000</v>
      </c>
    </row>
    <row r="41" spans="1:6" ht="17.25">
      <c r="A41" s="12"/>
      <c r="B41" s="12" t="s">
        <v>60</v>
      </c>
      <c r="C41" s="14"/>
      <c r="D41" s="14">
        <v>18</v>
      </c>
      <c r="E41" s="14">
        <v>5000</v>
      </c>
      <c r="F41" s="14">
        <f t="shared" si="4"/>
        <v>90000</v>
      </c>
    </row>
    <row r="42" spans="1:6" ht="17.25">
      <c r="A42" s="12"/>
      <c r="B42" s="12" t="s">
        <v>61</v>
      </c>
      <c r="C42" s="14"/>
      <c r="D42" s="14">
        <v>19</v>
      </c>
      <c r="E42" s="14">
        <v>5000</v>
      </c>
      <c r="F42" s="14">
        <f>D42*E42</f>
        <v>95000</v>
      </c>
    </row>
    <row r="43" spans="1:6" ht="17.25">
      <c r="A43" s="12"/>
      <c r="B43" s="12" t="s">
        <v>62</v>
      </c>
      <c r="C43" s="14"/>
      <c r="D43" s="14">
        <v>19</v>
      </c>
      <c r="E43" s="14">
        <v>7500</v>
      </c>
      <c r="F43" s="14">
        <f>D43*E43</f>
        <v>142500</v>
      </c>
    </row>
    <row r="44" spans="1:6" ht="17.25">
      <c r="A44" s="12"/>
      <c r="B44" s="19" t="s">
        <v>53</v>
      </c>
      <c r="C44" s="20"/>
      <c r="D44" s="20"/>
      <c r="E44" s="20"/>
      <c r="F44" s="20">
        <f>SUM(F33:F43)</f>
        <v>3363500</v>
      </c>
    </row>
    <row r="45" spans="1:6" ht="17.25">
      <c r="A45" s="12"/>
      <c r="B45" s="21" t="s">
        <v>55</v>
      </c>
      <c r="C45" s="22"/>
      <c r="D45" s="22"/>
      <c r="E45" s="23" t="s">
        <v>56</v>
      </c>
      <c r="F45" s="24">
        <f>F32-F44</f>
        <v>666500</v>
      </c>
    </row>
  </sheetData>
  <mergeCells count="3">
    <mergeCell ref="A27:E27"/>
    <mergeCell ref="A2:G2"/>
    <mergeCell ref="J2:O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6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1"/>
  <sheetViews>
    <sheetView tabSelected="1" view="pageBreakPreview" topLeftCell="A16" zoomScale="70" zoomScaleNormal="55" zoomScaleSheetLayoutView="70" workbookViewId="0">
      <selection activeCell="A5" sqref="A5"/>
    </sheetView>
  </sheetViews>
  <sheetFormatPr defaultRowHeight="16.5"/>
  <cols>
    <col min="1" max="1" width="9.875" bestFit="1" customWidth="1"/>
    <col min="2" max="2" width="8.625" customWidth="1"/>
    <col min="3" max="3" width="4.875" customWidth="1"/>
    <col min="4" max="4" width="16.875" customWidth="1"/>
    <col min="5" max="5" width="5.625" customWidth="1"/>
    <col min="6" max="6" width="11.875" customWidth="1"/>
    <col min="7" max="7" width="5.875" customWidth="1"/>
    <col min="8" max="8" width="9.125" customWidth="1"/>
    <col min="9" max="9" width="23.625" customWidth="1"/>
    <col min="10" max="10" width="9.75" customWidth="1"/>
    <col min="11" max="11" width="4.5" customWidth="1"/>
    <col min="12" max="12" width="28.5" customWidth="1"/>
    <col min="14" max="14" width="11" bestFit="1" customWidth="1"/>
    <col min="18" max="18" width="13" bestFit="1" customWidth="1"/>
  </cols>
  <sheetData>
    <row r="1" spans="1:12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>
      <c r="A2">
        <f ca="1">A2:L31</f>
        <v>0</v>
      </c>
    </row>
    <row r="3" spans="1:12" ht="40.5" customHeight="1">
      <c r="A3" s="68" t="s">
        <v>89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ht="24.9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24.95" customHeight="1">
      <c r="A5" s="1" t="s">
        <v>19</v>
      </c>
      <c r="B5" s="76" t="s">
        <v>100</v>
      </c>
      <c r="C5" s="76"/>
      <c r="D5" s="76"/>
      <c r="E5" s="76"/>
      <c r="F5" s="76"/>
      <c r="G5" s="1"/>
      <c r="H5" s="1"/>
      <c r="I5" s="1"/>
      <c r="J5" s="1"/>
      <c r="K5" s="1"/>
      <c r="L5" s="1"/>
    </row>
    <row r="6" spans="1:12" ht="24.95" customHeight="1">
      <c r="A6" s="1"/>
      <c r="B6" s="76" t="s">
        <v>101</v>
      </c>
      <c r="C6" s="76"/>
      <c r="D6" s="76"/>
      <c r="E6" s="76"/>
      <c r="F6" s="76"/>
      <c r="G6" s="1"/>
      <c r="H6" s="1"/>
      <c r="I6" s="1"/>
      <c r="J6" s="1"/>
      <c r="K6" s="1"/>
      <c r="L6" s="1"/>
    </row>
    <row r="7" spans="1:12" ht="24.95" customHeight="1">
      <c r="A7" s="1" t="s">
        <v>20</v>
      </c>
      <c r="B7" s="76" t="s">
        <v>102</v>
      </c>
      <c r="C7" s="76"/>
      <c r="D7" s="76"/>
      <c r="E7" s="76"/>
      <c r="F7" s="76"/>
      <c r="G7" s="1"/>
      <c r="H7" s="1"/>
      <c r="I7" s="1"/>
      <c r="J7" s="1"/>
      <c r="K7" s="1"/>
      <c r="L7" s="1"/>
    </row>
    <row r="8" spans="1:12" ht="24.95" customHeight="1">
      <c r="A8" s="1" t="s">
        <v>21</v>
      </c>
      <c r="B8" s="39" t="s">
        <v>103</v>
      </c>
      <c r="C8" s="39"/>
      <c r="D8" s="39"/>
      <c r="E8" s="1"/>
      <c r="F8" s="1"/>
      <c r="G8" s="1"/>
      <c r="H8" s="1"/>
      <c r="I8" s="1"/>
      <c r="J8" s="1"/>
      <c r="K8" s="1"/>
      <c r="L8" s="1"/>
    </row>
    <row r="9" spans="1:12" ht="24.95" customHeight="1">
      <c r="A9" s="1" t="s">
        <v>35</v>
      </c>
      <c r="B9" s="40" t="s">
        <v>36</v>
      </c>
      <c r="C9" s="40"/>
      <c r="D9" s="40"/>
      <c r="E9" s="41" t="s">
        <v>104</v>
      </c>
      <c r="F9" s="41"/>
      <c r="G9" s="41"/>
      <c r="H9" s="41"/>
      <c r="I9" s="41"/>
      <c r="J9" s="1"/>
      <c r="K9" s="1"/>
      <c r="L9" s="1"/>
    </row>
    <row r="10" spans="1:12" ht="24.95" customHeight="1">
      <c r="A10" s="1" t="s">
        <v>88</v>
      </c>
      <c r="B10" s="1" t="s">
        <v>105</v>
      </c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24.9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24.9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24.95" customHeight="1" thickBo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ht="24.95" customHeight="1" thickBot="1">
      <c r="A14" s="2" t="s">
        <v>0</v>
      </c>
      <c r="B14" s="71" t="s">
        <v>1</v>
      </c>
      <c r="C14" s="72"/>
      <c r="D14" s="71" t="s">
        <v>2</v>
      </c>
      <c r="E14" s="72"/>
      <c r="F14" s="71" t="s">
        <v>3</v>
      </c>
      <c r="G14" s="73"/>
      <c r="H14" s="73"/>
      <c r="I14" s="73"/>
      <c r="J14" s="73"/>
      <c r="K14" s="72"/>
      <c r="L14" s="38" t="s">
        <v>4</v>
      </c>
    </row>
    <row r="15" spans="1:12" ht="24.95" customHeight="1" thickBot="1">
      <c r="A15" s="4" t="s">
        <v>5</v>
      </c>
      <c r="B15" s="69" t="s">
        <v>6</v>
      </c>
      <c r="C15" s="70"/>
      <c r="D15" s="44" t="s">
        <v>25</v>
      </c>
      <c r="E15" s="45"/>
      <c r="F15" s="46" t="s">
        <v>26</v>
      </c>
      <c r="G15" s="47"/>
      <c r="H15" s="47"/>
      <c r="I15" s="47"/>
      <c r="J15" s="47"/>
      <c r="K15" s="48"/>
      <c r="L15" s="35"/>
    </row>
    <row r="16" spans="1:12" ht="24.95" customHeight="1" thickBot="1">
      <c r="A16" s="4"/>
      <c r="B16" s="34"/>
      <c r="C16" s="35"/>
      <c r="D16" s="44" t="s">
        <v>27</v>
      </c>
      <c r="E16" s="45"/>
      <c r="F16" s="46" t="s">
        <v>64</v>
      </c>
      <c r="G16" s="47"/>
      <c r="H16" s="47"/>
      <c r="I16" s="47"/>
      <c r="J16" s="47"/>
      <c r="K16" s="48"/>
      <c r="L16" s="35" t="s">
        <v>106</v>
      </c>
    </row>
    <row r="17" spans="1:12" ht="24.95" customHeight="1" thickBot="1">
      <c r="A17" s="6" t="s">
        <v>123</v>
      </c>
      <c r="B17" s="42"/>
      <c r="C17" s="43"/>
      <c r="D17" s="44" t="s">
        <v>30</v>
      </c>
      <c r="E17" s="45"/>
      <c r="F17" s="46" t="s">
        <v>107</v>
      </c>
      <c r="G17" s="47"/>
      <c r="H17" s="47"/>
      <c r="I17" s="47"/>
      <c r="J17" s="47"/>
      <c r="K17" s="48"/>
      <c r="L17" s="35" t="s">
        <v>108</v>
      </c>
    </row>
    <row r="18" spans="1:12" ht="24.95" customHeight="1" thickBot="1">
      <c r="A18" s="7" t="s">
        <v>121</v>
      </c>
      <c r="B18" s="42" t="s">
        <v>7</v>
      </c>
      <c r="C18" s="43"/>
      <c r="D18" s="44" t="s">
        <v>31</v>
      </c>
      <c r="E18" s="45"/>
      <c r="F18" s="46" t="s">
        <v>109</v>
      </c>
      <c r="G18" s="47"/>
      <c r="H18" s="47"/>
      <c r="I18" s="47"/>
      <c r="J18" s="47"/>
      <c r="K18" s="48"/>
      <c r="L18" s="35"/>
    </row>
    <row r="19" spans="1:12" ht="24.95" customHeight="1" thickBot="1">
      <c r="A19" s="7"/>
      <c r="B19" s="34"/>
      <c r="C19" s="35"/>
      <c r="D19" s="44" t="s">
        <v>32</v>
      </c>
      <c r="E19" s="45"/>
      <c r="F19" s="46" t="s">
        <v>110</v>
      </c>
      <c r="G19" s="47"/>
      <c r="H19" s="47"/>
      <c r="I19" s="47"/>
      <c r="J19" s="47"/>
      <c r="K19" s="48"/>
      <c r="L19" s="35"/>
    </row>
    <row r="20" spans="1:12" ht="24.95" customHeight="1" thickBot="1">
      <c r="A20" s="7"/>
      <c r="B20" s="42"/>
      <c r="C20" s="43"/>
      <c r="D20" s="44" t="s">
        <v>33</v>
      </c>
      <c r="E20" s="45"/>
      <c r="F20" s="46" t="s">
        <v>67</v>
      </c>
      <c r="G20" s="47"/>
      <c r="H20" s="47"/>
      <c r="I20" s="47"/>
      <c r="J20" s="47"/>
      <c r="K20" s="48"/>
      <c r="L20" s="35"/>
    </row>
    <row r="21" spans="1:12" ht="24.95" customHeight="1" thickBot="1">
      <c r="A21" s="7"/>
      <c r="B21" s="42"/>
      <c r="C21" s="43"/>
      <c r="D21" s="44" t="s">
        <v>68</v>
      </c>
      <c r="E21" s="45"/>
      <c r="F21" s="46" t="s">
        <v>111</v>
      </c>
      <c r="G21" s="47"/>
      <c r="H21" s="47"/>
      <c r="I21" s="47"/>
      <c r="J21" s="47"/>
      <c r="K21" s="48"/>
      <c r="L21" s="35"/>
    </row>
    <row r="22" spans="1:12" ht="24.95" customHeight="1" thickBot="1">
      <c r="A22" s="7"/>
      <c r="B22" s="42"/>
      <c r="C22" s="43"/>
      <c r="D22" s="44" t="s">
        <v>69</v>
      </c>
      <c r="E22" s="45"/>
      <c r="F22" s="46" t="s">
        <v>112</v>
      </c>
      <c r="G22" s="47"/>
      <c r="H22" s="47"/>
      <c r="I22" s="47"/>
      <c r="J22" s="47"/>
      <c r="K22" s="48"/>
      <c r="L22" s="35"/>
    </row>
    <row r="23" spans="1:12" ht="24.95" customHeight="1" thickBot="1">
      <c r="A23" s="7"/>
      <c r="B23" s="42"/>
      <c r="C23" s="43"/>
      <c r="D23" s="65" t="s">
        <v>113</v>
      </c>
      <c r="E23" s="66"/>
      <c r="F23" s="46" t="s">
        <v>70</v>
      </c>
      <c r="G23" s="47"/>
      <c r="H23" s="47"/>
      <c r="I23" s="47"/>
      <c r="J23" s="47"/>
      <c r="K23" s="48"/>
      <c r="L23" s="35"/>
    </row>
    <row r="24" spans="1:12" ht="23.25" customHeight="1" thickBot="1">
      <c r="A24" s="8"/>
      <c r="B24" s="49"/>
      <c r="C24" s="50"/>
      <c r="D24" s="51" t="s">
        <v>8</v>
      </c>
      <c r="E24" s="52"/>
      <c r="F24" s="53" t="s">
        <v>29</v>
      </c>
      <c r="G24" s="54"/>
      <c r="H24" s="54"/>
      <c r="I24" s="54"/>
      <c r="J24" s="54"/>
      <c r="K24" s="55"/>
      <c r="L24" s="36"/>
    </row>
    <row r="25" spans="1:12" ht="24.95" customHeight="1" thickTop="1" thickBot="1">
      <c r="A25" s="4" t="s">
        <v>9</v>
      </c>
      <c r="B25" s="56" t="s">
        <v>7</v>
      </c>
      <c r="C25" s="57"/>
      <c r="D25" s="60" t="s">
        <v>37</v>
      </c>
      <c r="E25" s="61"/>
      <c r="F25" s="62" t="s">
        <v>39</v>
      </c>
      <c r="G25" s="63"/>
      <c r="H25" s="63"/>
      <c r="I25" s="63"/>
      <c r="J25" s="63"/>
      <c r="K25" s="64"/>
      <c r="L25" s="35" t="s">
        <v>114</v>
      </c>
    </row>
    <row r="26" spans="1:12" ht="24.95" customHeight="1" thickBot="1">
      <c r="A26" s="6" t="s">
        <v>120</v>
      </c>
      <c r="B26" s="42"/>
      <c r="C26" s="43"/>
      <c r="D26" s="44" t="s">
        <v>71</v>
      </c>
      <c r="E26" s="45"/>
      <c r="F26" s="46" t="s">
        <v>38</v>
      </c>
      <c r="G26" s="47"/>
      <c r="H26" s="47"/>
      <c r="I26" s="47"/>
      <c r="J26" s="47"/>
      <c r="K26" s="48"/>
      <c r="L26" s="35" t="s">
        <v>115</v>
      </c>
    </row>
    <row r="27" spans="1:12" ht="24.95" customHeight="1" thickBot="1">
      <c r="A27" s="7" t="s">
        <v>116</v>
      </c>
      <c r="B27" s="42"/>
      <c r="C27" s="43"/>
      <c r="D27" s="44" t="s">
        <v>124</v>
      </c>
      <c r="E27" s="45"/>
      <c r="F27" s="46" t="s">
        <v>11</v>
      </c>
      <c r="G27" s="47"/>
      <c r="H27" s="47"/>
      <c r="I27" s="47"/>
      <c r="J27" s="47"/>
      <c r="K27" s="48"/>
      <c r="L27" s="35"/>
    </row>
    <row r="28" spans="1:12" ht="24.95" customHeight="1" thickBot="1">
      <c r="A28" s="7"/>
      <c r="B28" s="42"/>
      <c r="C28" s="43"/>
      <c r="D28" s="44" t="s">
        <v>42</v>
      </c>
      <c r="E28" s="45"/>
      <c r="F28" s="46" t="s">
        <v>117</v>
      </c>
      <c r="G28" s="47"/>
      <c r="H28" s="47"/>
      <c r="I28" s="47"/>
      <c r="J28" s="47"/>
      <c r="K28" s="48"/>
      <c r="L28" s="35"/>
    </row>
    <row r="29" spans="1:12" ht="24.95" customHeight="1" thickBot="1">
      <c r="A29" s="7"/>
      <c r="B29" s="42"/>
      <c r="C29" s="43"/>
      <c r="D29" s="44" t="s">
        <v>13</v>
      </c>
      <c r="E29" s="45"/>
      <c r="F29" s="46" t="s">
        <v>118</v>
      </c>
      <c r="G29" s="47"/>
      <c r="H29" s="47"/>
      <c r="I29" s="47"/>
      <c r="J29" s="47"/>
      <c r="K29" s="48"/>
      <c r="L29" s="35"/>
    </row>
    <row r="30" spans="1:12" ht="21" thickBot="1">
      <c r="A30" s="7"/>
      <c r="B30" s="42"/>
      <c r="C30" s="43"/>
      <c r="D30" s="44" t="s">
        <v>14</v>
      </c>
      <c r="E30" s="45"/>
      <c r="F30" s="46" t="s">
        <v>119</v>
      </c>
      <c r="G30" s="47"/>
      <c r="H30" s="47"/>
      <c r="I30" s="47"/>
      <c r="J30" s="47"/>
      <c r="K30" s="48"/>
      <c r="L30" s="35"/>
    </row>
    <row r="31" spans="1:12" ht="21" thickBot="1">
      <c r="A31" s="10"/>
      <c r="B31" s="58" t="s">
        <v>6</v>
      </c>
      <c r="C31" s="59"/>
      <c r="D31" s="44" t="s">
        <v>16</v>
      </c>
      <c r="E31" s="45"/>
      <c r="F31" s="46" t="s">
        <v>122</v>
      </c>
      <c r="G31" s="47"/>
      <c r="H31" s="47"/>
      <c r="I31" s="47"/>
      <c r="J31" s="47"/>
      <c r="K31" s="48"/>
      <c r="L31" s="37"/>
    </row>
  </sheetData>
  <mergeCells count="59">
    <mergeCell ref="D16:E16"/>
    <mergeCell ref="F16:K16"/>
    <mergeCell ref="F19:K19"/>
    <mergeCell ref="D19:E19"/>
    <mergeCell ref="B6:F6"/>
    <mergeCell ref="B7:F7"/>
    <mergeCell ref="B14:C14"/>
    <mergeCell ref="D14:E14"/>
    <mergeCell ref="F14:K14"/>
    <mergeCell ref="B15:C15"/>
    <mergeCell ref="D15:E15"/>
    <mergeCell ref="F15:K15"/>
    <mergeCell ref="B27:C27"/>
    <mergeCell ref="D27:E27"/>
    <mergeCell ref="F27:K27"/>
    <mergeCell ref="B29:C29"/>
    <mergeCell ref="D29:E29"/>
    <mergeCell ref="F29:K29"/>
    <mergeCell ref="B28:C28"/>
    <mergeCell ref="D28:E28"/>
    <mergeCell ref="F28:K28"/>
    <mergeCell ref="B25:C25"/>
    <mergeCell ref="D25:E25"/>
    <mergeCell ref="F25:K25"/>
    <mergeCell ref="B26:C26"/>
    <mergeCell ref="D26:E26"/>
    <mergeCell ref="F26:K26"/>
    <mergeCell ref="B23:C23"/>
    <mergeCell ref="D23:E23"/>
    <mergeCell ref="F23:K23"/>
    <mergeCell ref="B24:C24"/>
    <mergeCell ref="D24:E24"/>
    <mergeCell ref="F24:K24"/>
    <mergeCell ref="B21:C21"/>
    <mergeCell ref="D21:E21"/>
    <mergeCell ref="F21:K21"/>
    <mergeCell ref="B22:C22"/>
    <mergeCell ref="D22:E22"/>
    <mergeCell ref="F22:K22"/>
    <mergeCell ref="B20:C20"/>
    <mergeCell ref="D20:E20"/>
    <mergeCell ref="F20:K20"/>
    <mergeCell ref="B17:C17"/>
    <mergeCell ref="D17:E17"/>
    <mergeCell ref="F17:K17"/>
    <mergeCell ref="B18:C18"/>
    <mergeCell ref="D18:E18"/>
    <mergeCell ref="F18:K18"/>
    <mergeCell ref="A1:L1"/>
    <mergeCell ref="A3:L3"/>
    <mergeCell ref="B9:D9"/>
    <mergeCell ref="E9:I9"/>
    <mergeCell ref="B5:F5"/>
    <mergeCell ref="B30:C30"/>
    <mergeCell ref="D30:E30"/>
    <mergeCell ref="F30:K30"/>
    <mergeCell ref="B31:C31"/>
    <mergeCell ref="D31:E31"/>
    <mergeCell ref="F31:K31"/>
  </mergeCells>
  <phoneticPr fontId="2" type="noConversion"/>
  <pageMargins left="0.70866141732283461" right="0.70866141732283461" top="0.74803149606299213" bottom="0.74803149606299213" header="0.31496062992125984" footer="0.31496062992125984"/>
  <pageSetup paperSize="9" scale="57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20"/>
  <sheetViews>
    <sheetView zoomScale="160" zoomScaleNormal="160" zoomScaleSheetLayoutView="145" workbookViewId="0">
      <selection activeCell="C12" sqref="C12"/>
    </sheetView>
  </sheetViews>
  <sheetFormatPr defaultRowHeight="16.5"/>
  <cols>
    <col min="1" max="1" width="9.125" customWidth="1"/>
    <col min="2" max="2" width="13.625" customWidth="1"/>
    <col min="3" max="3" width="48.125" customWidth="1"/>
    <col min="4" max="4" width="7.625" customWidth="1"/>
    <col min="5" max="6" width="13.75" customWidth="1"/>
    <col min="7" max="7" width="7.375" customWidth="1"/>
    <col min="8" max="8" width="0.125" hidden="1" customWidth="1"/>
    <col min="9" max="9" width="0.125" customWidth="1"/>
    <col min="10" max="10" width="7.5" customWidth="1"/>
    <col min="11" max="11" width="13.75" customWidth="1"/>
    <col min="12" max="12" width="37" customWidth="1"/>
    <col min="14" max="14" width="15.25" customWidth="1"/>
    <col min="15" max="15" width="22.875" customWidth="1"/>
  </cols>
  <sheetData>
    <row r="2" spans="1:6" ht="40.5" customHeight="1">
      <c r="B2" s="74" t="s">
        <v>63</v>
      </c>
      <c r="C2" s="75"/>
      <c r="D2" s="75"/>
      <c r="E2" s="75"/>
    </row>
    <row r="3" spans="1:6" ht="15" customHeight="1">
      <c r="A3" s="12"/>
      <c r="B3" s="13"/>
      <c r="C3" s="13"/>
      <c r="D3" s="14"/>
      <c r="E3" s="14"/>
      <c r="F3" s="14"/>
    </row>
    <row r="4" spans="1:6" ht="17.25">
      <c r="A4" s="12"/>
      <c r="B4" s="15" t="s">
        <v>81</v>
      </c>
      <c r="C4" s="16" t="s">
        <v>49</v>
      </c>
      <c r="D4" s="17" t="s">
        <v>50</v>
      </c>
      <c r="E4" s="17" t="s">
        <v>51</v>
      </c>
      <c r="F4" s="18" t="s">
        <v>18</v>
      </c>
    </row>
    <row r="5" spans="1:6" ht="17.25">
      <c r="A5" s="12"/>
      <c r="B5" s="12"/>
      <c r="C5" s="12" t="s">
        <v>75</v>
      </c>
      <c r="D5" s="14">
        <v>2</v>
      </c>
      <c r="E5" s="14">
        <v>800000</v>
      </c>
      <c r="F5" s="14">
        <f>D5*E5</f>
        <v>1600000</v>
      </c>
    </row>
    <row r="6" spans="1:6" ht="17.25">
      <c r="A6" s="12"/>
      <c r="B6" s="12"/>
      <c r="C6" s="12" t="s">
        <v>52</v>
      </c>
      <c r="D6" s="14">
        <v>50</v>
      </c>
      <c r="E6" s="14">
        <v>198000</v>
      </c>
      <c r="F6" s="14">
        <f>D6*E6</f>
        <v>9900000</v>
      </c>
    </row>
    <row r="7" spans="1:6" ht="17.25">
      <c r="A7" s="12"/>
      <c r="B7" s="12"/>
      <c r="C7" s="19" t="s">
        <v>53</v>
      </c>
      <c r="D7" s="20"/>
      <c r="E7" s="20"/>
      <c r="F7" s="20">
        <f>SUM(F5:F6)</f>
        <v>11500000</v>
      </c>
    </row>
    <row r="8" spans="1:6" ht="17.25">
      <c r="A8" s="12"/>
      <c r="B8" s="12"/>
      <c r="C8" s="12" t="s">
        <v>80</v>
      </c>
      <c r="D8" s="14">
        <v>2</v>
      </c>
      <c r="E8" s="14">
        <v>800000</v>
      </c>
      <c r="F8" s="14">
        <f>D8*E8</f>
        <v>1600000</v>
      </c>
    </row>
    <row r="9" spans="1:6" ht="17.25">
      <c r="A9" s="12"/>
      <c r="B9" s="12"/>
      <c r="C9" s="12" t="s">
        <v>54</v>
      </c>
      <c r="D9" s="14">
        <v>2</v>
      </c>
      <c r="E9" s="14">
        <v>300000</v>
      </c>
      <c r="F9" s="14">
        <f t="shared" ref="F9:F15" si="0">D9*E9</f>
        <v>600000</v>
      </c>
    </row>
    <row r="10" spans="1:6" ht="17.25">
      <c r="A10" s="12"/>
      <c r="B10" s="12"/>
      <c r="C10" s="12" t="s">
        <v>57</v>
      </c>
      <c r="D10" s="14">
        <v>50</v>
      </c>
      <c r="E10" s="14">
        <v>5000</v>
      </c>
      <c r="F10" s="14">
        <f t="shared" si="0"/>
        <v>250000</v>
      </c>
    </row>
    <row r="11" spans="1:6" ht="17.25">
      <c r="A11" s="12"/>
      <c r="B11" s="12"/>
      <c r="C11" s="25" t="s">
        <v>83</v>
      </c>
      <c r="D11" s="26">
        <v>50</v>
      </c>
      <c r="E11" s="26">
        <v>12000</v>
      </c>
      <c r="F11" s="26">
        <f t="shared" si="0"/>
        <v>600000</v>
      </c>
    </row>
    <row r="12" spans="1:6" ht="17.25">
      <c r="A12" s="12"/>
      <c r="B12" s="12"/>
      <c r="C12" s="25" t="s">
        <v>82</v>
      </c>
      <c r="D12" s="26">
        <v>25</v>
      </c>
      <c r="E12" s="26">
        <v>130000</v>
      </c>
      <c r="F12" s="26">
        <f t="shared" si="0"/>
        <v>3250000</v>
      </c>
    </row>
    <row r="13" spans="1:6" ht="17.25">
      <c r="A13" s="12"/>
      <c r="B13" s="12"/>
      <c r="C13" s="25" t="s">
        <v>87</v>
      </c>
      <c r="D13" s="26">
        <v>50</v>
      </c>
      <c r="E13" s="26"/>
      <c r="F13" s="26">
        <f t="shared" si="0"/>
        <v>0</v>
      </c>
    </row>
    <row r="14" spans="1:6" ht="17.25">
      <c r="A14" s="12"/>
      <c r="B14" s="12"/>
      <c r="C14" s="25" t="s">
        <v>59</v>
      </c>
      <c r="D14" s="26">
        <v>50</v>
      </c>
      <c r="E14" s="26">
        <v>10000</v>
      </c>
      <c r="F14" s="26">
        <f t="shared" si="0"/>
        <v>500000</v>
      </c>
    </row>
    <row r="15" spans="1:6" ht="17.25">
      <c r="A15" s="12"/>
      <c r="B15" s="12"/>
      <c r="C15" s="12" t="s">
        <v>74</v>
      </c>
      <c r="D15" s="14">
        <v>50</v>
      </c>
      <c r="E15" s="14">
        <v>9000</v>
      </c>
      <c r="F15" s="14">
        <f t="shared" si="0"/>
        <v>450000</v>
      </c>
    </row>
    <row r="16" spans="1:6" ht="17.25">
      <c r="A16" s="12"/>
      <c r="B16" s="12"/>
      <c r="C16" s="19" t="s">
        <v>53</v>
      </c>
      <c r="D16" s="20"/>
      <c r="E16" s="20"/>
      <c r="F16" s="20">
        <f>SUM(F8:F15)</f>
        <v>7250000</v>
      </c>
    </row>
    <row r="17" spans="1:11" ht="17.25">
      <c r="A17" s="12"/>
      <c r="B17" s="12"/>
      <c r="C17" s="21" t="s">
        <v>55</v>
      </c>
      <c r="D17" s="22"/>
      <c r="E17" s="23" t="s">
        <v>56</v>
      </c>
      <c r="F17" s="33">
        <f>F7-F16</f>
        <v>4250000</v>
      </c>
      <c r="K17" s="27">
        <f>SUM(F9:F15)</f>
        <v>5650000</v>
      </c>
    </row>
    <row r="18" spans="1:11">
      <c r="C18" s="28" t="s">
        <v>84</v>
      </c>
      <c r="D18" s="29"/>
      <c r="E18" s="29"/>
      <c r="F18" s="30">
        <f>K17/50</f>
        <v>113000</v>
      </c>
    </row>
    <row r="19" spans="1:11">
      <c r="C19" s="31" t="s">
        <v>85</v>
      </c>
      <c r="D19" s="29"/>
      <c r="E19" s="29"/>
      <c r="F19" s="30">
        <f>F20-15000</f>
        <v>118000</v>
      </c>
      <c r="J19" s="32"/>
    </row>
    <row r="20" spans="1:11">
      <c r="C20" s="31" t="s">
        <v>86</v>
      </c>
      <c r="D20" s="29"/>
      <c r="E20" s="29"/>
      <c r="F20" s="30">
        <f>F18+20000</f>
        <v>133000</v>
      </c>
    </row>
  </sheetData>
  <mergeCells count="1">
    <mergeCell ref="B2:E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6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2</vt:i4>
      </vt:variant>
    </vt:vector>
  </HeadingPairs>
  <TitlesOfParts>
    <vt:vector size="6" baseType="lpstr">
      <vt:lpstr>용평스노우페스타 일정표</vt:lpstr>
      <vt:lpstr>용평스노우페스타 원가계산표</vt:lpstr>
      <vt:lpstr>용평스노우페스타 일정표 (2)</vt:lpstr>
      <vt:lpstr>2020년 1월 용평스키페스티벌 원가계산표</vt:lpstr>
      <vt:lpstr>'용평스노우페스타 일정표'!Print_Area</vt:lpstr>
      <vt:lpstr>'용평스노우페스타 일정표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임지연주임</dc:creator>
  <cp:lastModifiedBy>임지연주임</cp:lastModifiedBy>
  <cp:lastPrinted>2020-11-20T02:48:45Z</cp:lastPrinted>
  <dcterms:created xsi:type="dcterms:W3CDTF">2020-10-14T01:12:53Z</dcterms:created>
  <dcterms:modified xsi:type="dcterms:W3CDTF">2021-01-20T08:48:47Z</dcterms:modified>
</cp:coreProperties>
</file>