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0107\Desktop\업체내역\"/>
    </mc:Choice>
  </mc:AlternateContent>
  <bookViews>
    <workbookView xWindow="0" yWindow="0" windowWidth="27870" windowHeight="12840"/>
  </bookViews>
  <sheets>
    <sheet name="2회차_최종" sheetId="1" r:id="rId1"/>
  </sheets>
  <definedNames>
    <definedName name="_xlnm._FilterDatabase" localSheetId="0" hidden="1">'2회차_최종'!$A$2:$AI$2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" l="1"/>
  <c r="AD5" i="1"/>
  <c r="AC5" i="1"/>
  <c r="AB5" i="1"/>
  <c r="AA5" i="1"/>
  <c r="Z5" i="1"/>
  <c r="X5" i="1"/>
  <c r="W5" i="1"/>
  <c r="V5" i="1"/>
  <c r="U5" i="1"/>
  <c r="T5" i="1"/>
  <c r="S5" i="1"/>
  <c r="R5" i="1"/>
  <c r="AE4" i="1"/>
  <c r="Y4" i="1"/>
  <c r="AE3" i="1"/>
  <c r="Y3" i="1"/>
  <c r="Y5" i="1" l="1"/>
  <c r="AF4" i="1"/>
  <c r="AG4" i="1" s="1"/>
  <c r="AE5" i="1"/>
  <c r="AF3" i="1"/>
  <c r="AF5" i="1" s="1"/>
  <c r="AG3" i="1" l="1"/>
  <c r="AG5" i="1" s="1"/>
</calcChain>
</file>

<file path=xl/sharedStrings.xml><?xml version="1.0" encoding="utf-8"?>
<sst xmlns="http://schemas.openxmlformats.org/spreadsheetml/2006/main" count="64" uniqueCount="57">
  <si>
    <t>상품</t>
  </si>
  <si>
    <t>예약</t>
  </si>
  <si>
    <t>지원금</t>
  </si>
  <si>
    <t>결제금액</t>
  </si>
  <si>
    <t>제휴할인</t>
  </si>
  <si>
    <t>실결제금액</t>
  </si>
  <si>
    <t>업체정산</t>
  </si>
  <si>
    <t>No</t>
  </si>
  <si>
    <t>여행사명</t>
  </si>
  <si>
    <t>이메일</t>
  </si>
  <si>
    <t>사업자등록번호</t>
  </si>
  <si>
    <t>상품코드</t>
  </si>
  <si>
    <t>지역</t>
  </si>
  <si>
    <t>상품명</t>
  </si>
  <si>
    <t>출발일</t>
  </si>
  <si>
    <t>판매상태</t>
  </si>
  <si>
    <t>예약일</t>
  </si>
  <si>
    <t>예약번호</t>
  </si>
  <si>
    <t>예약자명</t>
  </si>
  <si>
    <t>예약상태</t>
  </si>
  <si>
    <t>일반인</t>
  </si>
  <si>
    <t>장애인</t>
  </si>
  <si>
    <t>보훈대상자</t>
  </si>
  <si>
    <t>예약인원</t>
  </si>
  <si>
    <t>공급가총액</t>
  </si>
  <si>
    <t>정부지원금</t>
  </si>
  <si>
    <t>여행사지원금</t>
  </si>
  <si>
    <t>2021 경기도</t>
  </si>
  <si>
    <t>2021 부산광역시</t>
  </si>
  <si>
    <t>할인총액</t>
  </si>
  <si>
    <t>부분환불</t>
    <phoneticPr fontId="2" type="noConversion"/>
  </si>
  <si>
    <t>삼성카드프로모션</t>
  </si>
  <si>
    <t>카카오페이프로모션</t>
  </si>
  <si>
    <t>실결제금액
(카드)</t>
  </si>
  <si>
    <t>실결제금액
(계좌입금)</t>
  </si>
  <si>
    <t>실결제금액
(카카오페이)</t>
  </si>
  <si>
    <t>수수료 2.6%</t>
  </si>
  <si>
    <t>수수료 VAT
(수수료*10%)</t>
  </si>
  <si>
    <t>업체지급액
(실결제금액-수수료-수수료 VAT)</t>
  </si>
  <si>
    <t>비고</t>
    <phoneticPr fontId="2" type="noConversion"/>
  </si>
  <si>
    <t>판매중</t>
  </si>
  <si>
    <t>예약확정</t>
  </si>
  <si>
    <t>2021-11-20</t>
  </si>
  <si>
    <t>강원도</t>
  </si>
  <si>
    <t>2021-11-27</t>
  </si>
  <si>
    <t>TK트래블</t>
  </si>
  <si>
    <t>ken@tktravelkorea.com</t>
  </si>
  <si>
    <t>417-70-01307</t>
  </si>
  <si>
    <t>용평리조트 웰니스 2인 패키지(숙박+호텔조식+케이블카)</t>
  </si>
  <si>
    <t>2021-11-16 17:48:54</t>
  </si>
  <si>
    <t>EB0142366</t>
  </si>
  <si>
    <t>이연지</t>
  </si>
  <si>
    <t>용평리조트 웰니스 4인 패키지(콘도+조식+케이블카)</t>
  </si>
  <si>
    <t>2021-11-15 22:34:21</t>
  </si>
  <si>
    <t>EB0140468</t>
  </si>
  <si>
    <t>엄태웅</t>
  </si>
  <si>
    <t>TK트래블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</si>
</sst>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6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돋움"/>
      <family val="3"/>
      <charset val="129"/>
    </font>
    <font>
      <b/>
      <sz val="10"/>
      <color rgb="FF000000"/>
      <name val="Calibri"/>
      <family val="2"/>
    </font>
    <font>
      <b/>
      <sz val="10"/>
      <color rgb="FF000000"/>
      <name val="돋움"/>
      <family val="3"/>
      <charset val="129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/>
    <xf numFmtId="3" fontId="1" fillId="2" borderId="0" xfId="0" applyNumberFormat="1" applyFont="1" applyFill="1"/>
    <xf numFmtId="0" fontId="3" fillId="0" borderId="0" xfId="0" applyFont="1"/>
    <xf numFmtId="176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/>
    <xf numFmtId="3" fontId="4" fillId="2" borderId="0" xfId="0" applyNumberFormat="1" applyFont="1" applyFill="1"/>
    <xf numFmtId="3" fontId="3" fillId="3" borderId="0" xfId="0" applyNumberFormat="1" applyFont="1" applyFill="1" applyAlignment="1">
      <alignment wrapText="1"/>
    </xf>
    <xf numFmtId="3" fontId="3" fillId="3" borderId="0" xfId="0" applyNumberFormat="1" applyFont="1" applyFill="1"/>
    <xf numFmtId="0" fontId="3" fillId="3" borderId="0" xfId="0" applyFont="1" applyFill="1" applyAlignment="1">
      <alignment wrapText="1"/>
    </xf>
    <xf numFmtId="3" fontId="4" fillId="0" borderId="0" xfId="0" applyNumberFormat="1" applyFont="1"/>
    <xf numFmtId="0" fontId="1" fillId="0" borderId="0" xfId="0" applyFont="1"/>
    <xf numFmtId="176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/>
    <xf numFmtId="3" fontId="1" fillId="0" borderId="0" xfId="0" applyNumberFormat="1" applyFont="1"/>
    <xf numFmtId="0" fontId="1" fillId="0" borderId="0" xfId="0" applyFont="1"/>
    <xf numFmtId="176" fontId="1" fillId="0" borderId="0" xfId="0" applyNumberFormat="1" applyFont="1"/>
    <xf numFmtId="1" fontId="1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5" fillId="0" borderId="0" xfId="0" applyFo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tabSelected="1" topLeftCell="Q1" workbookViewId="0">
      <pane ySplit="2" topLeftCell="A3" activePane="bottomLeft" state="frozen"/>
      <selection pane="bottomLeft" activeCell="AB5" sqref="AB5"/>
    </sheetView>
  </sheetViews>
  <sheetFormatPr defaultRowHeight="15" outlineLevelRow="2" x14ac:dyDescent="0.25"/>
  <cols>
    <col min="1" max="1" width="9" style="12" customWidth="1"/>
    <col min="2" max="2" width="34.85546875" style="12" customWidth="1"/>
    <col min="3" max="17" width="11.28515625" style="12" customWidth="1"/>
    <col min="18" max="18" width="15.140625" style="12" customWidth="1"/>
    <col min="19" max="19" width="17.7109375" style="12" customWidth="1"/>
    <col min="20" max="22" width="11.28515625" style="12" customWidth="1"/>
    <col min="23" max="23" width="14.85546875" style="12" customWidth="1"/>
    <col min="24" max="24" width="15" style="12" customWidth="1"/>
    <col min="25" max="25" width="11.28515625" style="17" customWidth="1"/>
    <col min="26" max="27" width="11.28515625" style="12" customWidth="1"/>
    <col min="28" max="28" width="15.85546875" style="12" customWidth="1"/>
    <col min="29" max="32" width="11.28515625" style="12" customWidth="1"/>
    <col min="33" max="33" width="17.140625" style="12" customWidth="1"/>
    <col min="34" max="34" width="47.28515625" customWidth="1"/>
  </cols>
  <sheetData>
    <row r="1" spans="1:34" x14ac:dyDescent="0.25">
      <c r="A1" s="19"/>
      <c r="B1" s="19"/>
      <c r="C1" s="19"/>
      <c r="D1" s="19"/>
      <c r="E1" s="19" t="s">
        <v>0</v>
      </c>
      <c r="F1" s="19"/>
      <c r="G1" s="20"/>
      <c r="H1" s="19"/>
      <c r="I1" s="20"/>
      <c r="J1" s="19" t="s">
        <v>1</v>
      </c>
      <c r="K1" s="19"/>
      <c r="L1" s="19"/>
      <c r="M1" s="21"/>
      <c r="N1" s="18"/>
      <c r="O1" s="18"/>
      <c r="P1" s="18"/>
      <c r="Q1" s="18"/>
      <c r="R1" s="18"/>
      <c r="S1" s="18" t="s">
        <v>2</v>
      </c>
      <c r="T1" s="18"/>
      <c r="U1" s="18"/>
      <c r="V1" s="18"/>
      <c r="W1" s="18"/>
      <c r="X1" s="1" t="s">
        <v>3</v>
      </c>
      <c r="Y1" s="2"/>
      <c r="Z1" s="18" t="s">
        <v>4</v>
      </c>
      <c r="AA1" s="18"/>
      <c r="AB1" s="18" t="s">
        <v>5</v>
      </c>
      <c r="AC1" s="18"/>
      <c r="AD1" s="18"/>
      <c r="AE1" s="18" t="s">
        <v>6</v>
      </c>
      <c r="AF1" s="18"/>
      <c r="AG1" s="19"/>
    </row>
    <row r="2" spans="1:34" ht="39" x14ac:dyDescent="0.25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4" t="s">
        <v>13</v>
      </c>
      <c r="H2" s="3" t="s">
        <v>14</v>
      </c>
      <c r="I2" s="4" t="s">
        <v>15</v>
      </c>
      <c r="J2" s="3" t="s">
        <v>16</v>
      </c>
      <c r="K2" s="3" t="s">
        <v>17</v>
      </c>
      <c r="L2" s="3" t="s">
        <v>18</v>
      </c>
      <c r="M2" s="5" t="s">
        <v>19</v>
      </c>
      <c r="N2" s="6" t="s">
        <v>20</v>
      </c>
      <c r="O2" s="6" t="s">
        <v>21</v>
      </c>
      <c r="P2" s="6" t="s">
        <v>22</v>
      </c>
      <c r="Q2" s="6" t="s">
        <v>23</v>
      </c>
      <c r="R2" s="6" t="s">
        <v>24</v>
      </c>
      <c r="S2" s="6" t="s">
        <v>25</v>
      </c>
      <c r="T2" s="6" t="s">
        <v>26</v>
      </c>
      <c r="U2" s="6" t="s">
        <v>27</v>
      </c>
      <c r="V2" s="6" t="s">
        <v>28</v>
      </c>
      <c r="W2" s="6" t="s">
        <v>29</v>
      </c>
      <c r="X2" s="6" t="s">
        <v>3</v>
      </c>
      <c r="Y2" s="7" t="s">
        <v>30</v>
      </c>
      <c r="Z2" s="6" t="s">
        <v>31</v>
      </c>
      <c r="AA2" s="6" t="s">
        <v>32</v>
      </c>
      <c r="AB2" s="8" t="s">
        <v>33</v>
      </c>
      <c r="AC2" s="8" t="s">
        <v>34</v>
      </c>
      <c r="AD2" s="8" t="s">
        <v>35</v>
      </c>
      <c r="AE2" s="9" t="s">
        <v>36</v>
      </c>
      <c r="AF2" s="8" t="s">
        <v>37</v>
      </c>
      <c r="AG2" s="10" t="s">
        <v>38</v>
      </c>
      <c r="AH2" s="11" t="s">
        <v>39</v>
      </c>
    </row>
    <row r="3" spans="1:34" outlineLevel="2" x14ac:dyDescent="0.25">
      <c r="A3" s="12">
        <v>1992</v>
      </c>
      <c r="B3" s="12" t="s">
        <v>45</v>
      </c>
      <c r="C3" s="12" t="s">
        <v>46</v>
      </c>
      <c r="D3" s="12" t="s">
        <v>47</v>
      </c>
      <c r="E3" s="12">
        <v>80484</v>
      </c>
      <c r="F3" s="12" t="s">
        <v>43</v>
      </c>
      <c r="G3" s="13" t="s">
        <v>48</v>
      </c>
      <c r="H3" s="12" t="s">
        <v>42</v>
      </c>
      <c r="I3" s="13" t="s">
        <v>40</v>
      </c>
      <c r="J3" s="12" t="s">
        <v>49</v>
      </c>
      <c r="K3" s="12" t="s">
        <v>50</v>
      </c>
      <c r="L3" s="12" t="s">
        <v>51</v>
      </c>
      <c r="M3" s="14" t="s">
        <v>41</v>
      </c>
      <c r="N3" s="1">
        <v>1</v>
      </c>
      <c r="O3" s="1">
        <v>0</v>
      </c>
      <c r="P3" s="1">
        <v>0</v>
      </c>
      <c r="Q3" s="1">
        <v>1</v>
      </c>
      <c r="R3" s="15">
        <v>260000</v>
      </c>
      <c r="S3" s="15">
        <v>104000</v>
      </c>
      <c r="T3" s="15"/>
      <c r="U3" s="1"/>
      <c r="V3" s="1"/>
      <c r="W3" s="15">
        <v>104000</v>
      </c>
      <c r="X3" s="15">
        <v>156000</v>
      </c>
      <c r="Y3" s="16">
        <f>X3-AB3-AC3-AD3</f>
        <v>0</v>
      </c>
      <c r="Z3" s="1"/>
      <c r="AA3" s="1"/>
      <c r="AB3" s="15">
        <v>156000</v>
      </c>
      <c r="AC3" s="1"/>
      <c r="AD3" s="1"/>
      <c r="AE3" s="15">
        <f t="shared" ref="AE3:AE4" si="0">AB3*2.6%</f>
        <v>4056.0000000000005</v>
      </c>
      <c r="AF3" s="15">
        <f t="shared" ref="AF3:AF4" si="1">AE3*10%</f>
        <v>405.60000000000008</v>
      </c>
      <c r="AG3" s="15">
        <f t="shared" ref="AG3:AG4" si="2">AB3+AC3+AD3-AE3-AF3</f>
        <v>151538.4</v>
      </c>
    </row>
    <row r="4" spans="1:34" outlineLevel="2" x14ac:dyDescent="0.25">
      <c r="A4" s="12">
        <v>506</v>
      </c>
      <c r="B4" s="12" t="s">
        <v>45</v>
      </c>
      <c r="C4" s="12" t="s">
        <v>46</v>
      </c>
      <c r="D4" s="12" t="s">
        <v>47</v>
      </c>
      <c r="E4" s="12">
        <v>80488</v>
      </c>
      <c r="F4" s="12" t="s">
        <v>43</v>
      </c>
      <c r="G4" s="13" t="s">
        <v>52</v>
      </c>
      <c r="H4" s="12" t="s">
        <v>44</v>
      </c>
      <c r="I4" s="13" t="s">
        <v>40</v>
      </c>
      <c r="J4" s="12" t="s">
        <v>53</v>
      </c>
      <c r="K4" s="12" t="s">
        <v>54</v>
      </c>
      <c r="L4" s="12" t="s">
        <v>55</v>
      </c>
      <c r="M4" s="14" t="s">
        <v>41</v>
      </c>
      <c r="N4" s="1">
        <v>1</v>
      </c>
      <c r="O4" s="1">
        <v>0</v>
      </c>
      <c r="P4" s="1">
        <v>0</v>
      </c>
      <c r="Q4" s="1">
        <v>1</v>
      </c>
      <c r="R4" s="15">
        <v>350000</v>
      </c>
      <c r="S4" s="15">
        <v>140000</v>
      </c>
      <c r="T4" s="15"/>
      <c r="U4" s="1"/>
      <c r="V4" s="1"/>
      <c r="W4" s="15">
        <v>140000</v>
      </c>
      <c r="X4" s="15">
        <v>210000</v>
      </c>
      <c r="Y4" s="16">
        <f>X4-AB4-AC4-AD4</f>
        <v>0</v>
      </c>
      <c r="Z4" s="1"/>
      <c r="AA4" s="1"/>
      <c r="AB4" s="15">
        <v>210000</v>
      </c>
      <c r="AC4" s="1"/>
      <c r="AD4" s="1"/>
      <c r="AE4" s="15">
        <f t="shared" si="0"/>
        <v>5460.0000000000009</v>
      </c>
      <c r="AF4" s="15">
        <f t="shared" si="1"/>
        <v>546.00000000000011</v>
      </c>
      <c r="AG4" s="15">
        <f t="shared" si="2"/>
        <v>203994</v>
      </c>
    </row>
    <row r="5" spans="1:34" s="24" customFormat="1" outlineLevel="1" x14ac:dyDescent="0.25">
      <c r="A5" s="3"/>
      <c r="B5" s="3" t="s">
        <v>56</v>
      </c>
      <c r="C5" s="3"/>
      <c r="D5" s="3"/>
      <c r="E5" s="3"/>
      <c r="F5" s="3"/>
      <c r="G5" s="4"/>
      <c r="H5" s="3"/>
      <c r="I5" s="4"/>
      <c r="J5" s="3"/>
      <c r="K5" s="3"/>
      <c r="L5" s="3"/>
      <c r="M5" s="5"/>
      <c r="N5" s="6"/>
      <c r="O5" s="6"/>
      <c r="P5" s="6"/>
      <c r="Q5" s="6"/>
      <c r="R5" s="22">
        <f t="shared" ref="R5:AH5" si="3">SUBTOTAL(9,R3:R4)</f>
        <v>610000</v>
      </c>
      <c r="S5" s="22">
        <f t="shared" si="3"/>
        <v>244000</v>
      </c>
      <c r="T5" s="22">
        <f t="shared" si="3"/>
        <v>0</v>
      </c>
      <c r="U5" s="6">
        <f t="shared" si="3"/>
        <v>0</v>
      </c>
      <c r="V5" s="6">
        <f t="shared" si="3"/>
        <v>0</v>
      </c>
      <c r="W5" s="22">
        <f t="shared" si="3"/>
        <v>244000</v>
      </c>
      <c r="X5" s="22">
        <f t="shared" si="3"/>
        <v>366000</v>
      </c>
      <c r="Y5" s="23">
        <f t="shared" si="3"/>
        <v>0</v>
      </c>
      <c r="Z5" s="6">
        <f t="shared" si="3"/>
        <v>0</v>
      </c>
      <c r="AA5" s="6">
        <f t="shared" si="3"/>
        <v>0</v>
      </c>
      <c r="AB5" s="22">
        <f t="shared" si="3"/>
        <v>366000</v>
      </c>
      <c r="AC5" s="6">
        <f t="shared" si="3"/>
        <v>0</v>
      </c>
      <c r="AD5" s="6">
        <f t="shared" si="3"/>
        <v>0</v>
      </c>
      <c r="AE5" s="22">
        <f t="shared" si="3"/>
        <v>9516.0000000000018</v>
      </c>
      <c r="AF5" s="22">
        <f t="shared" si="3"/>
        <v>951.60000000000014</v>
      </c>
      <c r="AG5" s="22">
        <f t="shared" si="3"/>
        <v>355532.4</v>
      </c>
      <c r="AH5" s="24">
        <f t="shared" si="3"/>
        <v>0</v>
      </c>
    </row>
  </sheetData>
  <sheetProtection formatCells="0" formatColumns="0" formatRows="0" insertColumns="0" insertRows="0" insertHyperlinks="0" deleteColumns="0" deleteRows="0" sort="0" autoFilter="0" pivotTables="0"/>
  <autoFilter ref="A2:AI2"/>
  <mergeCells count="7">
    <mergeCell ref="AE1:AG1"/>
    <mergeCell ref="A1:D1"/>
    <mergeCell ref="E1:I1"/>
    <mergeCell ref="J1:R1"/>
    <mergeCell ref="S1:W1"/>
    <mergeCell ref="Z1:AA1"/>
    <mergeCell ref="AB1:AD1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2회차_최종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유미라</dc:creator>
  <cp:lastModifiedBy>유미라</cp:lastModifiedBy>
  <dcterms:created xsi:type="dcterms:W3CDTF">2021-12-02T02:40:36Z</dcterms:created>
  <dcterms:modified xsi:type="dcterms:W3CDTF">2021-12-02T04:26:33Z</dcterms:modified>
</cp:coreProperties>
</file>