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6._한국관광공사 사업\12._2023년 디지털전환사업 제공기업(선정)\1.커뮤니스타\"/>
    </mc:Choice>
  </mc:AlternateContent>
  <xr:revisionPtr revIDLastSave="0" documentId="13_ncr:1_{CABBD5E2-9FCF-4988-B32E-85FE8D6C584A}" xr6:coauthVersionLast="47" xr6:coauthVersionMax="47" xr10:uidLastSave="{00000000-0000-0000-0000-000000000000}"/>
  <bookViews>
    <workbookView xWindow="28680" yWindow="-120" windowWidth="29040" windowHeight="15990" xr2:uid="{CE2A22F0-68EF-423C-9445-D85A857297D0}"/>
  </bookViews>
  <sheets>
    <sheet name="견적서(23.02.13)" sheetId="21" r:id="rId1"/>
  </sheets>
  <definedNames>
    <definedName name="_xlnm.Print_Area" localSheetId="0">'견적서(23.02.13)'!$A$1:$K$48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21" l="1"/>
  <c r="J29" i="21"/>
  <c r="J28" i="21"/>
  <c r="J27" i="21"/>
  <c r="J26" i="21"/>
  <c r="J25" i="21"/>
  <c r="B10" i="21"/>
  <c r="J32" i="21" l="1"/>
  <c r="J37" i="21" l="1"/>
  <c r="J38" i="21" s="1"/>
  <c r="H40" i="21" l="1"/>
  <c r="H41" i="21" s="1"/>
</calcChain>
</file>

<file path=xl/sharedStrings.xml><?xml version="1.0" encoding="utf-8"?>
<sst xmlns="http://schemas.openxmlformats.org/spreadsheetml/2006/main" count="76" uniqueCount="69">
  <si>
    <t>계약금액 산출내역서</t>
    <phoneticPr fontId="7" type="noConversion"/>
  </si>
  <si>
    <t>대표자 :</t>
    <phoneticPr fontId="7" type="noConversion"/>
  </si>
  <si>
    <t>작성일자 :</t>
    <phoneticPr fontId="7" type="noConversion"/>
  </si>
  <si>
    <t>-    아     래   -</t>
    <phoneticPr fontId="1" type="noConversion"/>
  </si>
  <si>
    <t>(단위 : 원)</t>
    <phoneticPr fontId="7" type="noConversion"/>
  </si>
  <si>
    <t>비고</t>
    <phoneticPr fontId="7" type="noConversion"/>
  </si>
  <si>
    <t>주소 :</t>
    <phoneticPr fontId="1" type="noConversion"/>
  </si>
  <si>
    <t>연락처 :</t>
    <phoneticPr fontId="1" type="noConversion"/>
  </si>
  <si>
    <t>TK트래블</t>
    <phoneticPr fontId="1" type="noConversion"/>
  </si>
  <si>
    <t>010-9919-1079</t>
    <phoneticPr fontId="1" type="noConversion"/>
  </si>
  <si>
    <t>담당자 :</t>
    <phoneticPr fontId="1" type="noConversion"/>
  </si>
  <si>
    <t xml:space="preserve">회사명 :  </t>
    <phoneticPr fontId="7" type="noConversion"/>
  </si>
  <si>
    <t>1.사 업 명 :</t>
    <phoneticPr fontId="7" type="noConversion"/>
  </si>
  <si>
    <t xml:space="preserve">2.계약기간 : </t>
    <phoneticPr fontId="1" type="noConversion"/>
  </si>
  <si>
    <t xml:space="preserve">3.계약금액 : </t>
    <phoneticPr fontId="7" type="noConversion"/>
  </si>
  <si>
    <t>강 일 구                              (직인)</t>
    <phoneticPr fontId="1" type="noConversion"/>
  </si>
  <si>
    <t>금액</t>
    <phoneticPr fontId="1" type="noConversion"/>
  </si>
  <si>
    <t>합   계 (공급가액 + 부가세)</t>
    <phoneticPr fontId="7" type="noConversion"/>
  </si>
  <si>
    <t>서울 동대문구 신이문로39 명경빌딩 5층</t>
    <phoneticPr fontId="1" type="noConversion"/>
  </si>
  <si>
    <t>구분</t>
    <phoneticPr fontId="7" type="noConversion"/>
  </si>
  <si>
    <t>기타비</t>
    <phoneticPr fontId="1" type="noConversion"/>
  </si>
  <si>
    <t>부가세 (10%)</t>
    <phoneticPr fontId="7" type="noConversion"/>
  </si>
  <si>
    <t>세부과업</t>
    <phoneticPr fontId="7" type="noConversion"/>
  </si>
  <si>
    <t>참여인력 분야</t>
    <phoneticPr fontId="7" type="noConversion"/>
  </si>
  <si>
    <t>업무</t>
    <phoneticPr fontId="7" type="noConversion"/>
  </si>
  <si>
    <t>기준단가(월)</t>
    <phoneticPr fontId="7" type="noConversion"/>
  </si>
  <si>
    <t>인원</t>
    <phoneticPr fontId="7" type="noConversion"/>
  </si>
  <si>
    <t>M/M</t>
    <phoneticPr fontId="1" type="noConversion"/>
  </si>
  <si>
    <t>인건비</t>
    <phoneticPr fontId="1" type="noConversion"/>
  </si>
  <si>
    <t>사업 현황파악 및 분석</t>
    <phoneticPr fontId="1" type="noConversion"/>
  </si>
  <si>
    <t>업무분석가</t>
    <phoneticPr fontId="1" type="noConversion"/>
  </si>
  <si>
    <t>분석</t>
    <phoneticPr fontId="1" type="noConversion"/>
  </si>
  <si>
    <t>IT 기획자</t>
    <phoneticPr fontId="1" type="noConversion"/>
  </si>
  <si>
    <t>기획</t>
    <phoneticPr fontId="1" type="noConversion"/>
  </si>
  <si>
    <t>UX/UI 개발자</t>
    <phoneticPr fontId="1" type="noConversion"/>
  </si>
  <si>
    <t>UX/UI 디자이너</t>
    <phoneticPr fontId="1" type="noConversion"/>
  </si>
  <si>
    <t>개발</t>
    <phoneticPr fontId="1" type="noConversion"/>
  </si>
  <si>
    <t>퍼블리싱</t>
    <phoneticPr fontId="1" type="noConversion"/>
  </si>
  <si>
    <t>디자인</t>
    <phoneticPr fontId="1" type="noConversion"/>
  </si>
  <si>
    <t>인건비 소계</t>
    <phoneticPr fontId="7" type="noConversion"/>
  </si>
  <si>
    <t>기타비용 소계</t>
    <phoneticPr fontId="7" type="noConversion"/>
  </si>
  <si>
    <t>공급가액 (직접인건비 소계)</t>
    <phoneticPr fontId="1" type="noConversion"/>
  </si>
  <si>
    <t>일반관리비 = 직접인건비 × 최대 6%</t>
    <phoneticPr fontId="1" type="noConversion"/>
  </si>
  <si>
    <t>※ 예. 본 예산 산출내역서는 [한국소프트웨어산업협회] - 2023년 적용 SW기술자 평균 임금 공표를 적용함.</t>
    <phoneticPr fontId="1" type="noConversion"/>
  </si>
  <si>
    <t>기술료(이윤 등) = (직접인건비+일반관리비) × 10%</t>
    <phoneticPr fontId="1" type="noConversion"/>
  </si>
  <si>
    <t>2023 여행업계 디지털 전환지원 서비스</t>
    <phoneticPr fontId="1" type="noConversion"/>
  </si>
  <si>
    <t>커뮤니스타</t>
    <phoneticPr fontId="1" type="noConversion"/>
  </si>
  <si>
    <t>최수지 팀장님</t>
    <phoneticPr fontId="1" type="noConversion"/>
  </si>
  <si>
    <t>서울 중구 청계천로40, 7층 715호</t>
    <phoneticPr fontId="1" type="noConversion"/>
  </si>
  <si>
    <t>황세희 대표님</t>
    <phoneticPr fontId="1" type="noConversion"/>
  </si>
  <si>
    <t>010-4203-0026</t>
    <phoneticPr fontId="1" type="noConversion"/>
  </si>
  <si>
    <t>인센티브 국제회의 및 기업행사운영 전문서비스 플랫폼</t>
    <phoneticPr fontId="7" type="noConversion"/>
  </si>
  <si>
    <t>2023년 6월 9일 ~ 2023년 10월 9일 (4개월)</t>
    <phoneticPr fontId="1" type="noConversion"/>
  </si>
  <si>
    <r>
      <rPr>
        <b/>
        <sz val="11"/>
        <rFont val="맑은 고딕"/>
        <family val="3"/>
        <charset val="129"/>
        <scheme val="minor"/>
      </rPr>
      <t>\ 15,000,000</t>
    </r>
    <r>
      <rPr>
        <sz val="11"/>
        <rFont val="맑은 고딕"/>
        <family val="3"/>
        <charset val="129"/>
        <scheme val="minor"/>
      </rPr>
      <t xml:space="preserve"> (금일천오백만원, 부가세 별도)</t>
    </r>
    <phoneticPr fontId="1" type="noConversion"/>
  </si>
  <si>
    <t>4.요청사항 :</t>
    <phoneticPr fontId="1" type="noConversion"/>
  </si>
  <si>
    <t xml:space="preserve">5.세부내역 : </t>
    <phoneticPr fontId="7" type="noConversion"/>
  </si>
  <si>
    <t xml:space="preserve">   · 고객 마이페이지 접속 후 개인결제창에서 결제</t>
    <phoneticPr fontId="1" type="noConversion"/>
  </si>
  <si>
    <t xml:space="preserve">   · 기업담당자 클라이언트 개인 마이페이지 결제창(PG) 생성 후 필요시 공유</t>
    <phoneticPr fontId="1" type="noConversion"/>
  </si>
  <si>
    <t xml:space="preserve">   · 기업담당자 확인 후 고객과 직접적인 컨텍 / 행사진행여부 결정</t>
    <phoneticPr fontId="1" type="noConversion"/>
  </si>
  <si>
    <t xml:space="preserve">   · 한국어/영어/중국어(번체) 언어별 사이트 구축</t>
    <phoneticPr fontId="1" type="noConversion"/>
  </si>
  <si>
    <t>백엔드 관리자 개발
UX/UI 디자인</t>
    <phoneticPr fontId="1" type="noConversion"/>
  </si>
  <si>
    <t>커스텀 설계 및 B2B 설계</t>
    <phoneticPr fontId="1" type="noConversion"/>
  </si>
  <si>
    <t>만단위절사</t>
    <phoneticPr fontId="1" type="noConversion"/>
  </si>
  <si>
    <t>PG사 초기 셋팅비</t>
    <phoneticPr fontId="1" type="noConversion"/>
  </si>
  <si>
    <t>※ 수혜기업 결제</t>
    <phoneticPr fontId="1" type="noConversion"/>
  </si>
  <si>
    <t>도메인/서버 비용</t>
    <phoneticPr fontId="1" type="noConversion"/>
  </si>
  <si>
    <t>PG사 보증보험증권</t>
    <phoneticPr fontId="1" type="noConversion"/>
  </si>
  <si>
    <t xml:space="preserve">   · 국내외 고객이 플랫폼 접속</t>
    <phoneticPr fontId="1" type="noConversion"/>
  </si>
  <si>
    <t xml:space="preserve">   · 한국에서 국제회의개최 및 인센티브트립 관련 문의 글 작성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</si>
</sst>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76" formatCode="&quot;수신 : 한국관광공사, &quot;@"/>
    <numFmt numFmtId="177" formatCode="yyyy&quot;년&quot;\ m&quot;월&quot;\ d&quot;일&quot;;@"/>
    <numFmt numFmtId="178" formatCode="&quot;계약체결일 ~ &quot;yyyy&quot;년&quot;\ m&quot;월&quot;\ d&quot;일&quot;;@"/>
    <numFmt numFmtId="179" formatCode="&quot;₩&quot;\ #,##0\-"/>
    <numFmt numFmtId="180" formatCode="[DBNum4][$-412]General"/>
    <numFmt numFmtId="181" formatCode="0.00_);[Red]\(0.00\)"/>
    <numFmt numFmtId="182" formatCode="#,##0_);[Red]\(#,##0\)"/>
    <numFmt numFmtId="183" formatCode="#,##0_ "/>
    <numFmt numFmtId="184" formatCode="0_);[Red]\(0\)"/>
  </numFmts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u/>
      <sz val="24"/>
      <name val="맑은 고딕"/>
      <family val="3"/>
      <charset val="129"/>
      <scheme val="minor"/>
    </font>
    <font>
      <sz val="8"/>
      <name val="돋움"/>
      <family val="3"/>
      <charset val="129"/>
    </font>
    <font>
      <sz val="9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u/>
      <sz val="1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9"/>
      <color indexed="9"/>
      <name val="맑은 고딕"/>
      <family val="3"/>
      <charset val="129"/>
      <scheme val="minor"/>
    </font>
    <font>
      <sz val="8"/>
      <color indexed="9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 wrapText="1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184" fontId="10" fillId="6" borderId="7" xfId="0" applyNumberFormat="1" applyFont="1" applyFill="1" applyBorder="1" applyAlignment="1">
      <alignment horizontal="right" vertical="center" wrapText="1"/>
    </xf>
    <xf numFmtId="184" fontId="10" fillId="6" borderId="12" xfId="0" applyNumberFormat="1" applyFont="1" applyFill="1" applyBorder="1" applyAlignment="1">
      <alignment horizontal="right" vertical="center" wrapText="1"/>
    </xf>
    <xf numFmtId="184" fontId="10" fillId="6" borderId="28" xfId="0" applyNumberFormat="1" applyFont="1" applyFill="1" applyBorder="1" applyAlignment="1">
      <alignment horizontal="right" vertical="center" wrapText="1"/>
    </xf>
    <xf numFmtId="0" fontId="12" fillId="0" borderId="0" xfId="0" applyFont="1">
      <alignment vertical="center"/>
    </xf>
    <xf numFmtId="179" fontId="12" fillId="0" borderId="0" xfId="0" applyNumberFormat="1" applyFont="1" applyAlignment="1">
      <alignment horizontal="left" vertical="center" indent="1"/>
    </xf>
    <xf numFmtId="179" fontId="13" fillId="0" borderId="0" xfId="0" applyNumberFormat="1" applyFont="1" applyAlignment="1">
      <alignment horizontal="left" vertical="center" indent="1"/>
    </xf>
    <xf numFmtId="180" fontId="12" fillId="0" borderId="0" xfId="0" applyNumberFormat="1" applyFont="1" applyAlignment="1">
      <alignment horizontal="left" vertical="center" indent="1"/>
    </xf>
    <xf numFmtId="180" fontId="5" fillId="0" borderId="0" xfId="0" applyNumberFormat="1" applyFont="1" applyAlignment="1">
      <alignment horizontal="left" vertical="center" inden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/>
    </xf>
    <xf numFmtId="41" fontId="0" fillId="0" borderId="0" xfId="1" applyFont="1">
      <alignment vertical="center"/>
    </xf>
    <xf numFmtId="41" fontId="10" fillId="6" borderId="10" xfId="1" applyFont="1" applyFill="1" applyBorder="1" applyAlignment="1">
      <alignment horizontal="right" vertical="center" wrapText="1"/>
    </xf>
    <xf numFmtId="41" fontId="10" fillId="6" borderId="15" xfId="1" applyFont="1" applyFill="1" applyBorder="1" applyAlignment="1">
      <alignment horizontal="right" vertical="center" wrapText="1"/>
    </xf>
    <xf numFmtId="41" fontId="10" fillId="6" borderId="19" xfId="1" applyFont="1" applyFill="1" applyBorder="1" applyAlignment="1">
      <alignment horizontal="right" vertical="center" wrapText="1"/>
    </xf>
    <xf numFmtId="41" fontId="9" fillId="0" borderId="0" xfId="1" applyFont="1" applyAlignment="1">
      <alignment horizontal="right" vertical="center" wrapText="1"/>
    </xf>
    <xf numFmtId="41" fontId="12" fillId="0" borderId="0" xfId="1" applyFont="1" applyAlignment="1">
      <alignment horizontal="left" vertical="center" indent="1"/>
    </xf>
    <xf numFmtId="41" fontId="2" fillId="0" borderId="0" xfId="1" applyFont="1">
      <alignment vertical="center"/>
    </xf>
    <xf numFmtId="41" fontId="11" fillId="0" borderId="0" xfId="1" applyFont="1" applyBorder="1" applyAlignment="1">
      <alignment horizontal="center" vertical="center" wrapText="1"/>
    </xf>
    <xf numFmtId="41" fontId="8" fillId="0" borderId="0" xfId="1" applyFont="1">
      <alignment vertical="center"/>
    </xf>
    <xf numFmtId="41" fontId="9" fillId="0" borderId="0" xfId="1" applyFont="1" applyAlignment="1">
      <alignment horizontal="center" vertical="center" wrapText="1"/>
    </xf>
    <xf numFmtId="41" fontId="11" fillId="0" borderId="0" xfId="1" applyFont="1">
      <alignment vertical="center"/>
    </xf>
    <xf numFmtId="41" fontId="9" fillId="0" borderId="0" xfId="1" applyFont="1">
      <alignment vertical="center"/>
    </xf>
    <xf numFmtId="0" fontId="14" fillId="4" borderId="6" xfId="0" applyFont="1" applyFill="1" applyBorder="1" applyAlignment="1">
      <alignment horizontal="center" vertical="center"/>
    </xf>
    <xf numFmtId="41" fontId="14" fillId="4" borderId="6" xfId="1" applyFont="1" applyFill="1" applyBorder="1" applyAlignment="1">
      <alignment horizontal="center" vertical="center"/>
    </xf>
    <xf numFmtId="181" fontId="8" fillId="2" borderId="34" xfId="0" applyNumberFormat="1" applyFont="1" applyFill="1" applyBorder="1" applyAlignment="1">
      <alignment vertical="center"/>
    </xf>
    <xf numFmtId="41" fontId="8" fillId="3" borderId="33" xfId="1" applyFont="1" applyFill="1" applyBorder="1" applyAlignment="1">
      <alignment vertical="center"/>
    </xf>
    <xf numFmtId="181" fontId="8" fillId="2" borderId="22" xfId="0" applyNumberFormat="1" applyFont="1" applyFill="1" applyBorder="1" applyAlignment="1">
      <alignment vertical="center"/>
    </xf>
    <xf numFmtId="184" fontId="8" fillId="2" borderId="23" xfId="0" applyNumberFormat="1" applyFont="1" applyFill="1" applyBorder="1">
      <alignment vertical="center"/>
    </xf>
    <xf numFmtId="181" fontId="8" fillId="2" borderId="35" xfId="0" applyNumberFormat="1" applyFont="1" applyFill="1" applyBorder="1" applyAlignment="1">
      <alignment vertical="center"/>
    </xf>
    <xf numFmtId="181" fontId="8" fillId="2" borderId="22" xfId="0" applyNumberFormat="1" applyFont="1" applyFill="1" applyBorder="1" applyAlignment="1">
      <alignment horizontal="center" vertical="center" wrapText="1"/>
    </xf>
    <xf numFmtId="41" fontId="8" fillId="3" borderId="15" xfId="0" applyNumberFormat="1" applyFont="1" applyFill="1" applyBorder="1" applyAlignment="1">
      <alignment horizontal="right" vertical="center"/>
    </xf>
    <xf numFmtId="0" fontId="8" fillId="2" borderId="32" xfId="1" applyNumberFormat="1" applyFont="1" applyFill="1" applyBorder="1" applyAlignment="1">
      <alignment horizontal="center" vertical="center"/>
    </xf>
    <xf numFmtId="0" fontId="8" fillId="2" borderId="23" xfId="1" applyNumberFormat="1" applyFont="1" applyFill="1" applyBorder="1" applyAlignment="1">
      <alignment horizontal="center" vertical="center"/>
    </xf>
    <xf numFmtId="182" fontId="9" fillId="3" borderId="21" xfId="0" applyNumberFormat="1" applyFont="1" applyFill="1" applyBorder="1" applyAlignment="1">
      <alignment horizontal="right" vertical="center"/>
    </xf>
    <xf numFmtId="182" fontId="8" fillId="2" borderId="23" xfId="0" applyNumberFormat="1" applyFont="1" applyFill="1" applyBorder="1">
      <alignment vertical="center"/>
    </xf>
    <xf numFmtId="0" fontId="8" fillId="3" borderId="33" xfId="0" applyNumberFormat="1" applyFont="1" applyFill="1" applyBorder="1" applyAlignment="1">
      <alignment horizontal="center" vertical="center"/>
    </xf>
    <xf numFmtId="43" fontId="8" fillId="3" borderId="33" xfId="0" applyNumberFormat="1" applyFont="1" applyFill="1" applyBorder="1" applyAlignment="1">
      <alignment horizontal="right" vertical="center"/>
    </xf>
    <xf numFmtId="0" fontId="14" fillId="3" borderId="23" xfId="1" applyNumberFormat="1" applyFont="1" applyFill="1" applyBorder="1" applyAlignment="1">
      <alignment vertical="center"/>
    </xf>
    <xf numFmtId="183" fontId="14" fillId="7" borderId="25" xfId="0" applyNumberFormat="1" applyFont="1" applyFill="1" applyBorder="1" applyAlignment="1">
      <alignment vertical="center"/>
    </xf>
    <xf numFmtId="183" fontId="14" fillId="7" borderId="5" xfId="0" applyNumberFormat="1" applyFont="1" applyFill="1" applyBorder="1" applyAlignment="1">
      <alignment vertical="center"/>
    </xf>
    <xf numFmtId="182" fontId="14" fillId="7" borderId="25" xfId="0" applyNumberFormat="1" applyFont="1" applyFill="1" applyBorder="1" applyAlignment="1">
      <alignment vertical="center"/>
    </xf>
    <xf numFmtId="182" fontId="14" fillId="7" borderId="38" xfId="0" applyNumberFormat="1" applyFont="1" applyFill="1" applyBorder="1" applyAlignment="1">
      <alignment vertical="center"/>
    </xf>
    <xf numFmtId="183" fontId="14" fillId="7" borderId="40" xfId="0" applyNumberFormat="1" applyFont="1" applyFill="1" applyBorder="1" applyAlignment="1">
      <alignment vertical="center"/>
    </xf>
    <xf numFmtId="182" fontId="14" fillId="7" borderId="40" xfId="0" applyNumberFormat="1" applyFont="1" applyFill="1" applyBorder="1" applyAlignment="1">
      <alignment vertical="center"/>
    </xf>
    <xf numFmtId="182" fontId="14" fillId="2" borderId="40" xfId="0" applyNumberFormat="1" applyFont="1" applyFill="1" applyBorder="1" applyAlignment="1">
      <alignment vertical="center"/>
    </xf>
    <xf numFmtId="0" fontId="17" fillId="5" borderId="27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82" fontId="8" fillId="3" borderId="31" xfId="0" applyNumberFormat="1" applyFont="1" applyFill="1" applyBorder="1" applyAlignment="1">
      <alignment vertical="center"/>
    </xf>
    <xf numFmtId="182" fontId="8" fillId="3" borderId="24" xfId="0" applyNumberFormat="1" applyFont="1" applyFill="1" applyBorder="1" applyAlignment="1">
      <alignment vertical="center"/>
    </xf>
    <xf numFmtId="182" fontId="8" fillId="3" borderId="39" xfId="0" applyNumberFormat="1" applyFont="1" applyFill="1" applyBorder="1" applyAlignment="1">
      <alignment vertical="center"/>
    </xf>
    <xf numFmtId="182" fontId="19" fillId="3" borderId="24" xfId="0" applyNumberFormat="1" applyFont="1" applyFill="1" applyBorder="1" applyAlignment="1">
      <alignment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183" fontId="16" fillId="5" borderId="25" xfId="1" applyNumberFormat="1" applyFont="1" applyFill="1" applyBorder="1" applyAlignment="1">
      <alignment horizontal="right" vertical="center"/>
    </xf>
    <xf numFmtId="183" fontId="16" fillId="5" borderId="5" xfId="1" applyNumberFormat="1" applyFont="1" applyFill="1" applyBorder="1" applyAlignment="1">
      <alignment horizontal="right" vertical="center"/>
    </xf>
    <xf numFmtId="183" fontId="16" fillId="5" borderId="26" xfId="1" applyNumberFormat="1" applyFont="1" applyFill="1" applyBorder="1" applyAlignment="1">
      <alignment horizontal="right" vertical="center"/>
    </xf>
    <xf numFmtId="0" fontId="14" fillId="7" borderId="4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182" fontId="14" fillId="7" borderId="25" xfId="0" applyNumberFormat="1" applyFont="1" applyFill="1" applyBorder="1" applyAlignment="1">
      <alignment horizontal="right" vertical="center"/>
    </xf>
    <xf numFmtId="182" fontId="14" fillId="7" borderId="5" xfId="0" applyNumberFormat="1" applyFont="1" applyFill="1" applyBorder="1" applyAlignment="1">
      <alignment horizontal="right" vertical="center"/>
    </xf>
    <xf numFmtId="182" fontId="14" fillId="7" borderId="26" xfId="0" applyNumberFormat="1" applyFont="1" applyFill="1" applyBorder="1" applyAlignment="1">
      <alignment horizontal="righ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181" fontId="14" fillId="7" borderId="4" xfId="0" applyNumberFormat="1" applyFont="1" applyFill="1" applyBorder="1" applyAlignment="1">
      <alignment horizontal="center" vertical="center"/>
    </xf>
    <xf numFmtId="181" fontId="14" fillId="7" borderId="5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181" fontId="14" fillId="2" borderId="4" xfId="0" applyNumberFormat="1" applyFont="1" applyFill="1" applyBorder="1" applyAlignment="1">
      <alignment horizontal="center" vertical="center"/>
    </xf>
    <xf numFmtId="181" fontId="14" fillId="2" borderId="5" xfId="0" applyNumberFormat="1" applyFont="1" applyFill="1" applyBorder="1" applyAlignment="1">
      <alignment horizontal="center" vertical="center"/>
    </xf>
    <xf numFmtId="181" fontId="14" fillId="2" borderId="26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quotePrefix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indent="1"/>
    </xf>
    <xf numFmtId="178" fontId="12" fillId="2" borderId="0" xfId="0" applyNumberFormat="1" applyFont="1" applyFill="1" applyAlignment="1">
      <alignment horizontal="left" vertical="center" indent="1"/>
    </xf>
    <xf numFmtId="0" fontId="14" fillId="4" borderId="29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184" fontId="9" fillId="2" borderId="13" xfId="0" applyNumberFormat="1" applyFont="1" applyFill="1" applyBorder="1" applyAlignment="1">
      <alignment horizontal="left" vertical="center" indent="1"/>
    </xf>
    <xf numFmtId="184" fontId="9" fillId="2" borderId="14" xfId="0" applyNumberFormat="1" applyFont="1" applyFill="1" applyBorder="1" applyAlignment="1">
      <alignment horizontal="left" vertical="center" indent="1"/>
    </xf>
    <xf numFmtId="184" fontId="9" fillId="2" borderId="13" xfId="0" applyNumberFormat="1" applyFont="1" applyFill="1" applyBorder="1" applyAlignment="1">
      <alignment horizontal="left" vertical="center" indent="1" shrinkToFit="1"/>
    </xf>
    <xf numFmtId="184" fontId="9" fillId="2" borderId="16" xfId="0" applyNumberFormat="1" applyFont="1" applyFill="1" applyBorder="1" applyAlignment="1">
      <alignment horizontal="left" vertical="center" indent="1" shrinkToFit="1"/>
    </xf>
    <xf numFmtId="184" fontId="9" fillId="2" borderId="13" xfId="0" applyNumberFormat="1" applyFont="1" applyFill="1" applyBorder="1" applyAlignment="1">
      <alignment horizontal="left" vertical="center" wrapText="1" indent="1"/>
    </xf>
    <xf numFmtId="184" fontId="9" fillId="2" borderId="16" xfId="0" applyNumberFormat="1" applyFont="1" applyFill="1" applyBorder="1" applyAlignment="1">
      <alignment horizontal="left" vertical="center" wrapText="1" indent="1"/>
    </xf>
    <xf numFmtId="184" fontId="9" fillId="2" borderId="17" xfId="0" applyNumberFormat="1" applyFont="1" applyFill="1" applyBorder="1" applyAlignment="1">
      <alignment horizontal="left" vertical="center" indent="1"/>
    </xf>
    <xf numFmtId="184" fontId="9" fillId="2" borderId="18" xfId="0" applyNumberFormat="1" applyFont="1" applyFill="1" applyBorder="1" applyAlignment="1">
      <alignment horizontal="left" vertical="center" indent="1"/>
    </xf>
    <xf numFmtId="31" fontId="9" fillId="2" borderId="17" xfId="0" applyNumberFormat="1" applyFont="1" applyFill="1" applyBorder="1" applyAlignment="1">
      <alignment horizontal="left" vertical="center" wrapText="1" indent="1"/>
    </xf>
    <xf numFmtId="0" fontId="9" fillId="2" borderId="17" xfId="0" applyNumberFormat="1" applyFont="1" applyFill="1" applyBorder="1" applyAlignment="1">
      <alignment horizontal="left" vertical="center" wrapText="1" indent="1"/>
    </xf>
    <xf numFmtId="0" fontId="9" fillId="2" borderId="20" xfId="0" applyNumberFormat="1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top"/>
    </xf>
    <xf numFmtId="184" fontId="9" fillId="2" borderId="8" xfId="0" applyNumberFormat="1" applyFont="1" applyFill="1" applyBorder="1" applyAlignment="1">
      <alignment horizontal="left" vertical="center" indent="1"/>
    </xf>
    <xf numFmtId="184" fontId="9" fillId="2" borderId="9" xfId="0" applyNumberFormat="1" applyFont="1" applyFill="1" applyBorder="1" applyAlignment="1">
      <alignment horizontal="left" vertical="center" indent="1"/>
    </xf>
    <xf numFmtId="184" fontId="9" fillId="2" borderId="8" xfId="0" applyNumberFormat="1" applyFont="1" applyFill="1" applyBorder="1" applyAlignment="1">
      <alignment horizontal="left" vertical="center" wrapText="1" indent="1"/>
    </xf>
    <xf numFmtId="184" fontId="9" fillId="2" borderId="11" xfId="0" applyNumberFormat="1" applyFont="1" applyFill="1" applyBorder="1" applyAlignment="1">
      <alignment horizontal="left" vertical="center" wrapText="1" indent="1"/>
    </xf>
    <xf numFmtId="0" fontId="8" fillId="2" borderId="12" xfId="0" applyNumberFormat="1" applyFont="1" applyFill="1" applyBorder="1" applyAlignment="1">
      <alignment horizontal="left" vertical="center" wrapText="1"/>
    </xf>
    <xf numFmtId="0" fontId="8" fillId="2" borderId="14" xfId="0" applyNumberFormat="1" applyFont="1" applyFill="1" applyBorder="1" applyAlignment="1">
      <alignment horizontal="left" vertical="center" wrapText="1"/>
    </xf>
    <xf numFmtId="182" fontId="14" fillId="3" borderId="25" xfId="0" applyNumberFormat="1" applyFont="1" applyFill="1" applyBorder="1" applyAlignment="1">
      <alignment horizontal="right" vertical="center"/>
    </xf>
    <xf numFmtId="182" fontId="14" fillId="3" borderId="5" xfId="0" applyNumberFormat="1" applyFont="1" applyFill="1" applyBorder="1" applyAlignment="1">
      <alignment horizontal="right" vertical="center"/>
    </xf>
    <xf numFmtId="182" fontId="14" fillId="3" borderId="26" xfId="0" applyNumberFormat="1" applyFont="1" applyFill="1" applyBorder="1" applyAlignment="1">
      <alignment horizontal="right" vertical="center"/>
    </xf>
    <xf numFmtId="181" fontId="8" fillId="2" borderId="36" xfId="0" applyNumberFormat="1" applyFont="1" applyFill="1" applyBorder="1" applyAlignment="1">
      <alignment horizontal="left" vertical="center" wrapText="1"/>
    </xf>
    <xf numFmtId="181" fontId="8" fillId="2" borderId="3" xfId="0" applyNumberFormat="1" applyFont="1" applyFill="1" applyBorder="1" applyAlignment="1">
      <alignment horizontal="left" vertical="center"/>
    </xf>
    <xf numFmtId="181" fontId="8" fillId="2" borderId="37" xfId="0" applyNumberFormat="1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1" fontId="8" fillId="2" borderId="23" xfId="1" applyFont="1" applyFill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352426</xdr:colOff>
      <xdr:row>2</xdr:row>
      <xdr:rowOff>161925</xdr:rowOff>
    </xdr:from>
    <xdr:to>
      <xdr:col>10</xdr:col>
      <xdr:colOff>219075</xdr:colOff>
      <xdr:row>6</xdr:row>
      <xdr:rowOff>116016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7B9074D-E983-4B0C-9425-F95A3FC22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1" y="895350"/>
          <a:ext cx="819149" cy="792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24019-CCA2-417A-BAD7-C88C83839D0B}">
  <sheetPr>
    <tabColor rgb="FFFF0000"/>
  </sheetPr>
  <dimension ref="B1:K43"/>
  <sheetViews>
    <sheetView tabSelected="1" view="pageBreakPreview" topLeftCell="A8" zoomScale="130" zoomScaleNormal="100" zoomScaleSheetLayoutView="130" workbookViewId="0">
      <selection activeCell="C19" sqref="C19"/>
    </sheetView>
  </sheetViews>
  <sheetFormatPr defaultRowHeight="16.5" x14ac:dyDescent="0.3"/>
  <cols>
    <col min="1" max="1" width="1.75" customWidth="1"/>
    <col min="2" max="2" width="10.75" customWidth="1"/>
    <col min="3" max="3" width="18.875" customWidth="1"/>
    <col min="4" max="5" width="9" customWidth="1"/>
    <col min="6" max="6" width="10.75" style="17" customWidth="1"/>
    <col min="7" max="7" width="10.5" customWidth="1"/>
    <col min="8" max="8" width="4.125" customWidth="1"/>
    <col min="9" max="9" width="6.875" customWidth="1"/>
    <col min="10" max="10" width="12.5" style="17" customWidth="1"/>
    <col min="11" max="11" width="7.5" customWidth="1"/>
  </cols>
  <sheetData>
    <row r="1" spans="2:11" ht="19.5" x14ac:dyDescent="0.3">
      <c r="B1" s="98" t="s">
        <v>45</v>
      </c>
      <c r="C1" s="98"/>
      <c r="D1" s="98"/>
      <c r="E1" s="98"/>
      <c r="F1" s="98"/>
      <c r="G1" s="98"/>
      <c r="H1" s="98"/>
      <c r="I1" s="98"/>
      <c r="J1" s="98"/>
      <c r="K1" s="98"/>
    </row>
    <row r="2" spans="2:11" ht="38.25" x14ac:dyDescent="0.3">
      <c r="B2" s="99" t="s">
        <v>0</v>
      </c>
      <c r="C2" s="100"/>
      <c r="D2" s="100"/>
      <c r="E2" s="100"/>
      <c r="F2" s="100"/>
      <c r="G2" s="100"/>
      <c r="H2" s="100"/>
      <c r="I2" s="100"/>
      <c r="J2" s="100"/>
      <c r="K2" s="100"/>
    </row>
    <row r="3" spans="2:11" x14ac:dyDescent="0.3"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2:11" x14ac:dyDescent="0.3">
      <c r="B4" s="7" t="s">
        <v>11</v>
      </c>
      <c r="C4" s="102" t="s">
        <v>46</v>
      </c>
      <c r="D4" s="102"/>
      <c r="E4" s="103"/>
      <c r="F4" s="18" t="s">
        <v>11</v>
      </c>
      <c r="G4" s="104" t="s">
        <v>8</v>
      </c>
      <c r="H4" s="104"/>
      <c r="I4" s="104"/>
      <c r="J4" s="104"/>
      <c r="K4" s="105"/>
    </row>
    <row r="5" spans="2:11" ht="16.5" customHeight="1" x14ac:dyDescent="0.3">
      <c r="B5" s="8" t="s">
        <v>1</v>
      </c>
      <c r="C5" s="87" t="s">
        <v>49</v>
      </c>
      <c r="D5" s="87"/>
      <c r="E5" s="88"/>
      <c r="F5" s="19" t="s">
        <v>1</v>
      </c>
      <c r="G5" s="91" t="s">
        <v>15</v>
      </c>
      <c r="H5" s="91"/>
      <c r="I5" s="91"/>
      <c r="J5" s="91"/>
      <c r="K5" s="92"/>
    </row>
    <row r="6" spans="2:11" x14ac:dyDescent="0.3">
      <c r="B6" s="8" t="s">
        <v>6</v>
      </c>
      <c r="C6" s="87" t="s">
        <v>48</v>
      </c>
      <c r="D6" s="87"/>
      <c r="E6" s="88"/>
      <c r="F6" s="19" t="s">
        <v>6</v>
      </c>
      <c r="G6" s="89" t="s">
        <v>18</v>
      </c>
      <c r="H6" s="89"/>
      <c r="I6" s="89"/>
      <c r="J6" s="89"/>
      <c r="K6" s="90"/>
    </row>
    <row r="7" spans="2:11" x14ac:dyDescent="0.3">
      <c r="B7" s="8" t="s">
        <v>10</v>
      </c>
      <c r="C7" s="87" t="s">
        <v>47</v>
      </c>
      <c r="D7" s="87"/>
      <c r="E7" s="88"/>
      <c r="F7" s="19" t="s">
        <v>7</v>
      </c>
      <c r="G7" s="91" t="s">
        <v>9</v>
      </c>
      <c r="H7" s="91"/>
      <c r="I7" s="91"/>
      <c r="J7" s="91"/>
      <c r="K7" s="92"/>
    </row>
    <row r="8" spans="2:11" x14ac:dyDescent="0.3">
      <c r="B8" s="9" t="s">
        <v>7</v>
      </c>
      <c r="C8" s="93" t="s">
        <v>50</v>
      </c>
      <c r="D8" s="93"/>
      <c r="E8" s="94"/>
      <c r="F8" s="20" t="s">
        <v>2</v>
      </c>
      <c r="G8" s="95">
        <v>45082</v>
      </c>
      <c r="H8" s="96"/>
      <c r="I8" s="96"/>
      <c r="J8" s="96"/>
      <c r="K8" s="97"/>
    </row>
    <row r="9" spans="2:11" x14ac:dyDescent="0.3">
      <c r="B9" s="2"/>
      <c r="C9" s="2"/>
      <c r="D9" s="2"/>
      <c r="E9" s="2"/>
      <c r="F9" s="21"/>
      <c r="G9" s="3"/>
      <c r="H9" s="3"/>
      <c r="I9" s="3"/>
      <c r="J9" s="26"/>
      <c r="K9" s="3"/>
    </row>
    <row r="10" spans="2:11" ht="16.5" customHeight="1" x14ac:dyDescent="0.3">
      <c r="B10" s="80" t="str">
        <f>"『"&amp;C13&amp;"』사업에 대한 계약금액 산출내역서를 아래와 같이 제출합니다."</f>
        <v>『인센티브 국제회의 및 기업행사운영 전문서비스 플랫폼』사업에 대한 계약금액 산출내역서를 아래와 같이 제출합니다.</v>
      </c>
      <c r="C10" s="80"/>
      <c r="D10" s="80"/>
      <c r="E10" s="80"/>
      <c r="F10" s="80"/>
      <c r="G10" s="80"/>
      <c r="H10" s="80"/>
      <c r="I10" s="80"/>
      <c r="J10" s="80"/>
      <c r="K10" s="80"/>
    </row>
    <row r="11" spans="2:11" x14ac:dyDescent="0.3"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2:11" x14ac:dyDescent="0.3">
      <c r="B12" s="81" t="s">
        <v>3</v>
      </c>
      <c r="C12" s="82"/>
      <c r="D12" s="82"/>
      <c r="E12" s="82"/>
      <c r="F12" s="82"/>
      <c r="G12" s="82"/>
      <c r="H12" s="82"/>
      <c r="I12" s="82"/>
      <c r="J12" s="82"/>
      <c r="K12" s="82"/>
    </row>
    <row r="13" spans="2:11" x14ac:dyDescent="0.3">
      <c r="B13" s="10" t="s">
        <v>12</v>
      </c>
      <c r="C13" s="83" t="s">
        <v>51</v>
      </c>
      <c r="D13" s="83"/>
      <c r="E13" s="83"/>
      <c r="F13" s="83"/>
      <c r="G13" s="83"/>
      <c r="H13" s="83"/>
      <c r="I13" s="83"/>
      <c r="J13" s="83"/>
      <c r="K13" s="83"/>
    </row>
    <row r="14" spans="2:11" x14ac:dyDescent="0.3">
      <c r="B14" s="10" t="s">
        <v>13</v>
      </c>
      <c r="C14" s="84" t="s">
        <v>52</v>
      </c>
      <c r="D14" s="84"/>
      <c r="E14" s="84"/>
      <c r="F14" s="84"/>
      <c r="G14" s="84"/>
      <c r="H14" s="84"/>
      <c r="I14" s="84"/>
      <c r="J14" s="84"/>
      <c r="K14" s="84"/>
    </row>
    <row r="15" spans="2:11" x14ac:dyDescent="0.3">
      <c r="B15" s="10" t="s">
        <v>14</v>
      </c>
      <c r="C15" s="11" t="s">
        <v>53</v>
      </c>
      <c r="D15" s="12"/>
      <c r="E15" s="13"/>
      <c r="F15" s="22"/>
      <c r="G15" s="14"/>
      <c r="H15" s="13"/>
      <c r="I15" s="13"/>
      <c r="J15" s="22"/>
      <c r="K15" s="13"/>
    </row>
    <row r="16" spans="2:11" x14ac:dyDescent="0.3">
      <c r="B16" s="10" t="s">
        <v>54</v>
      </c>
      <c r="C16" s="115" t="s">
        <v>67</v>
      </c>
      <c r="D16" s="12"/>
      <c r="E16" s="13"/>
      <c r="F16" s="22"/>
      <c r="G16" s="14"/>
      <c r="H16" s="13"/>
      <c r="I16" s="13"/>
      <c r="J16" s="22"/>
      <c r="K16" s="13"/>
    </row>
    <row r="17" spans="2:11" x14ac:dyDescent="0.3">
      <c r="B17" s="10"/>
      <c r="C17" s="115" t="s">
        <v>68</v>
      </c>
      <c r="D17" s="12"/>
      <c r="E17" s="13"/>
      <c r="F17" s="22"/>
      <c r="G17" s="14"/>
      <c r="H17" s="13"/>
      <c r="I17" s="13"/>
      <c r="J17" s="22"/>
      <c r="K17" s="13"/>
    </row>
    <row r="18" spans="2:11" x14ac:dyDescent="0.3">
      <c r="B18" s="10"/>
      <c r="C18" s="115" t="s">
        <v>58</v>
      </c>
      <c r="D18" s="1"/>
      <c r="E18" s="1"/>
      <c r="F18" s="23"/>
      <c r="G18" s="1"/>
      <c r="H18" s="1"/>
      <c r="I18" s="1"/>
      <c r="J18" s="27"/>
      <c r="K18" s="4"/>
    </row>
    <row r="19" spans="2:11" x14ac:dyDescent="0.3">
      <c r="B19" s="10"/>
      <c r="C19" s="115" t="s">
        <v>59</v>
      </c>
      <c r="D19" s="1"/>
      <c r="E19" s="1"/>
      <c r="F19" s="23"/>
      <c r="G19" s="1"/>
      <c r="H19" s="1"/>
      <c r="I19" s="1"/>
      <c r="J19" s="27"/>
      <c r="K19" s="4"/>
    </row>
    <row r="20" spans="2:11" x14ac:dyDescent="0.3">
      <c r="B20" s="10"/>
      <c r="C20" s="115" t="s">
        <v>57</v>
      </c>
      <c r="D20" s="1"/>
      <c r="E20" s="1"/>
      <c r="F20" s="23"/>
      <c r="G20" s="1"/>
      <c r="H20" s="1"/>
      <c r="I20" s="1"/>
      <c r="J20" s="27"/>
      <c r="K20" s="4"/>
    </row>
    <row r="21" spans="2:11" x14ac:dyDescent="0.3">
      <c r="B21" s="10"/>
      <c r="C21" s="115" t="s">
        <v>56</v>
      </c>
      <c r="D21" s="1"/>
      <c r="E21" s="1"/>
      <c r="F21" s="23"/>
      <c r="G21" s="1"/>
      <c r="H21" s="1"/>
      <c r="I21" s="1"/>
      <c r="J21" s="27"/>
      <c r="K21" s="4"/>
    </row>
    <row r="22" spans="2:11" x14ac:dyDescent="0.3">
      <c r="B22" s="10" t="s">
        <v>55</v>
      </c>
      <c r="C22" s="1"/>
      <c r="D22" s="1"/>
      <c r="E22" s="1"/>
      <c r="F22" s="23"/>
      <c r="G22" s="1"/>
      <c r="H22" s="1"/>
      <c r="I22" s="1"/>
      <c r="J22" s="27"/>
      <c r="K22" s="4"/>
    </row>
    <row r="23" spans="2:11" ht="17.25" thickBot="1" x14ac:dyDescent="0.35">
      <c r="B23" s="15"/>
      <c r="C23" s="15"/>
      <c r="D23" s="15"/>
      <c r="E23" s="15"/>
      <c r="F23" s="24"/>
      <c r="G23" s="15"/>
      <c r="H23" s="15"/>
      <c r="I23" s="15"/>
      <c r="J23" s="24"/>
      <c r="K23" s="16" t="s">
        <v>4</v>
      </c>
    </row>
    <row r="24" spans="2:11" ht="20.100000000000001" customHeight="1" thickBot="1" x14ac:dyDescent="0.35">
      <c r="B24" s="29" t="s">
        <v>19</v>
      </c>
      <c r="C24" s="29" t="s">
        <v>22</v>
      </c>
      <c r="D24" s="85" t="s">
        <v>23</v>
      </c>
      <c r="E24" s="86"/>
      <c r="F24" s="30" t="s">
        <v>24</v>
      </c>
      <c r="G24" s="29" t="s">
        <v>25</v>
      </c>
      <c r="H24" s="29" t="s">
        <v>26</v>
      </c>
      <c r="I24" s="30" t="s">
        <v>27</v>
      </c>
      <c r="J24" s="30" t="s">
        <v>16</v>
      </c>
      <c r="K24" s="29" t="s">
        <v>5</v>
      </c>
    </row>
    <row r="25" spans="2:11" ht="20.100000000000001" customHeight="1" x14ac:dyDescent="0.3">
      <c r="B25" s="69" t="s">
        <v>28</v>
      </c>
      <c r="C25" s="31" t="s">
        <v>29</v>
      </c>
      <c r="D25" s="71" t="s">
        <v>30</v>
      </c>
      <c r="E25" s="72"/>
      <c r="F25" s="38" t="s">
        <v>31</v>
      </c>
      <c r="G25" s="40">
        <v>11123879</v>
      </c>
      <c r="H25" s="42">
        <v>0</v>
      </c>
      <c r="I25" s="43">
        <v>0.1</v>
      </c>
      <c r="J25" s="32">
        <f>G25*H25*I25</f>
        <v>0</v>
      </c>
      <c r="K25" s="54"/>
    </row>
    <row r="26" spans="2:11" ht="20.100000000000001" customHeight="1" x14ac:dyDescent="0.3">
      <c r="B26" s="69"/>
      <c r="C26" s="33" t="s">
        <v>61</v>
      </c>
      <c r="D26" s="71" t="s">
        <v>32</v>
      </c>
      <c r="E26" s="72"/>
      <c r="F26" s="39" t="s">
        <v>33</v>
      </c>
      <c r="G26" s="41">
        <v>8124332</v>
      </c>
      <c r="H26" s="42">
        <v>1</v>
      </c>
      <c r="I26" s="43">
        <v>0.3</v>
      </c>
      <c r="J26" s="32">
        <f>G26*H26*I26</f>
        <v>2437299.6</v>
      </c>
      <c r="K26" s="55"/>
    </row>
    <row r="27" spans="2:11" ht="20.100000000000001" customHeight="1" x14ac:dyDescent="0.3">
      <c r="B27" s="69"/>
      <c r="C27" s="111" t="s">
        <v>60</v>
      </c>
      <c r="D27" s="71" t="s">
        <v>34</v>
      </c>
      <c r="E27" s="72"/>
      <c r="F27" s="39" t="s">
        <v>37</v>
      </c>
      <c r="G27" s="41">
        <v>6754337</v>
      </c>
      <c r="H27" s="42">
        <v>1</v>
      </c>
      <c r="I27" s="43">
        <v>0.5</v>
      </c>
      <c r="J27" s="32">
        <f>G27*H27*I27</f>
        <v>3377168.5</v>
      </c>
      <c r="K27" s="55"/>
    </row>
    <row r="28" spans="2:11" ht="20.100000000000001" customHeight="1" x14ac:dyDescent="0.3">
      <c r="B28" s="69"/>
      <c r="C28" s="112"/>
      <c r="D28" s="71" t="s">
        <v>35</v>
      </c>
      <c r="E28" s="72"/>
      <c r="F28" s="39" t="s">
        <v>38</v>
      </c>
      <c r="G28" s="41">
        <v>5232211</v>
      </c>
      <c r="H28" s="42">
        <v>1</v>
      </c>
      <c r="I28" s="43">
        <v>0.45</v>
      </c>
      <c r="J28" s="32">
        <f>G28*H28*I28</f>
        <v>2354494.9500000002</v>
      </c>
      <c r="K28" s="55"/>
    </row>
    <row r="29" spans="2:11" ht="20.100000000000001" customHeight="1" x14ac:dyDescent="0.3">
      <c r="B29" s="69"/>
      <c r="C29" s="113"/>
      <c r="D29" s="71" t="s">
        <v>34</v>
      </c>
      <c r="E29" s="72"/>
      <c r="F29" s="39" t="s">
        <v>36</v>
      </c>
      <c r="G29" s="41">
        <v>6754337</v>
      </c>
      <c r="H29" s="42">
        <v>1</v>
      </c>
      <c r="I29" s="43">
        <v>0.7</v>
      </c>
      <c r="J29" s="32">
        <f>G29*H29*I29</f>
        <v>4728035.8999999994</v>
      </c>
      <c r="K29" s="55"/>
    </row>
    <row r="30" spans="2:11" ht="20.100000000000001" customHeight="1" x14ac:dyDescent="0.3">
      <c r="B30" s="69"/>
      <c r="C30" s="33"/>
      <c r="D30" s="106"/>
      <c r="E30" s="107"/>
      <c r="F30" s="39"/>
      <c r="G30" s="41"/>
      <c r="H30" s="42"/>
      <c r="I30" s="43"/>
      <c r="J30" s="32"/>
      <c r="K30" s="55"/>
    </row>
    <row r="31" spans="2:11" ht="20.100000000000001" customHeight="1" x14ac:dyDescent="0.3">
      <c r="B31" s="69"/>
      <c r="C31" s="35"/>
      <c r="D31" s="106"/>
      <c r="E31" s="107"/>
      <c r="F31" s="39"/>
      <c r="G31" s="41"/>
      <c r="H31" s="42"/>
      <c r="I31" s="43"/>
      <c r="J31" s="32"/>
      <c r="K31" s="55"/>
    </row>
    <row r="32" spans="2:11" ht="20.100000000000001" customHeight="1" x14ac:dyDescent="0.3">
      <c r="B32" s="114"/>
      <c r="C32" s="73" t="s">
        <v>39</v>
      </c>
      <c r="D32" s="74"/>
      <c r="E32" s="74"/>
      <c r="F32" s="74"/>
      <c r="G32" s="74"/>
      <c r="H32" s="45"/>
      <c r="I32" s="46"/>
      <c r="J32" s="49">
        <f>SUM(J25:J31)</f>
        <v>12896998.949999999</v>
      </c>
      <c r="K32" s="55"/>
    </row>
    <row r="33" spans="2:11" ht="20.100000000000001" customHeight="1" x14ac:dyDescent="0.3">
      <c r="B33" s="68" t="s">
        <v>20</v>
      </c>
      <c r="C33" s="36" t="s">
        <v>63</v>
      </c>
      <c r="D33" s="71" t="s">
        <v>64</v>
      </c>
      <c r="E33" s="72"/>
      <c r="F33" s="39"/>
      <c r="G33" s="116">
        <v>400000</v>
      </c>
      <c r="H33" s="37"/>
      <c r="I33" s="37"/>
      <c r="J33" s="44">
        <v>0</v>
      </c>
      <c r="K33" s="55"/>
    </row>
    <row r="34" spans="2:11" ht="20.100000000000001" customHeight="1" x14ac:dyDescent="0.3">
      <c r="B34" s="69"/>
      <c r="C34" s="36" t="s">
        <v>66</v>
      </c>
      <c r="D34" s="71" t="s">
        <v>64</v>
      </c>
      <c r="E34" s="72"/>
      <c r="F34" s="39"/>
      <c r="G34" s="34"/>
      <c r="H34" s="37"/>
      <c r="I34" s="37"/>
      <c r="J34" s="44">
        <v>0</v>
      </c>
      <c r="K34" s="55"/>
    </row>
    <row r="35" spans="2:11" ht="20.100000000000001" customHeight="1" x14ac:dyDescent="0.3">
      <c r="B35" s="69"/>
      <c r="C35" s="36" t="s">
        <v>65</v>
      </c>
      <c r="D35" s="71" t="s">
        <v>64</v>
      </c>
      <c r="E35" s="72"/>
      <c r="F35" s="39"/>
      <c r="G35" s="34"/>
      <c r="H35" s="37"/>
      <c r="I35" s="37"/>
      <c r="J35" s="44">
        <v>0</v>
      </c>
      <c r="K35" s="55"/>
    </row>
    <row r="36" spans="2:11" ht="20.100000000000001" customHeight="1" x14ac:dyDescent="0.3">
      <c r="B36" s="70"/>
      <c r="C36" s="73" t="s">
        <v>40</v>
      </c>
      <c r="D36" s="74"/>
      <c r="E36" s="74"/>
      <c r="F36" s="74"/>
      <c r="G36" s="74"/>
      <c r="H36" s="47"/>
      <c r="I36" s="48"/>
      <c r="J36" s="50">
        <f>SUM(J33:J35)</f>
        <v>0</v>
      </c>
      <c r="K36" s="55"/>
    </row>
    <row r="37" spans="2:11" ht="20.100000000000001" customHeight="1" x14ac:dyDescent="0.3">
      <c r="B37" s="77" t="s">
        <v>42</v>
      </c>
      <c r="C37" s="78"/>
      <c r="D37" s="78"/>
      <c r="E37" s="78"/>
      <c r="F37" s="78"/>
      <c r="G37" s="78"/>
      <c r="H37" s="78"/>
      <c r="I37" s="79"/>
      <c r="J37" s="51">
        <f>(J32+J36)*6%</f>
        <v>773819.93699999992</v>
      </c>
      <c r="K37" s="55"/>
    </row>
    <row r="38" spans="2:11" ht="20.100000000000001" customHeight="1" x14ac:dyDescent="0.3">
      <c r="B38" s="77" t="s">
        <v>44</v>
      </c>
      <c r="C38" s="78"/>
      <c r="D38" s="78"/>
      <c r="E38" s="78"/>
      <c r="F38" s="78"/>
      <c r="G38" s="78"/>
      <c r="H38" s="78"/>
      <c r="I38" s="79"/>
      <c r="J38" s="51">
        <f>(J32+J37)*10%</f>
        <v>1367081.8887</v>
      </c>
      <c r="K38" s="55"/>
    </row>
    <row r="39" spans="2:11" ht="20.100000000000001" customHeight="1" x14ac:dyDescent="0.3">
      <c r="B39" s="63" t="s">
        <v>41</v>
      </c>
      <c r="C39" s="64"/>
      <c r="D39" s="64"/>
      <c r="E39" s="64"/>
      <c r="F39" s="64"/>
      <c r="G39" s="64"/>
      <c r="H39" s="65">
        <v>15000000</v>
      </c>
      <c r="I39" s="66"/>
      <c r="J39" s="67"/>
      <c r="K39" s="57" t="s">
        <v>62</v>
      </c>
    </row>
    <row r="40" spans="2:11" ht="20.100000000000001" customHeight="1" x14ac:dyDescent="0.3">
      <c r="B40" s="75" t="s">
        <v>21</v>
      </c>
      <c r="C40" s="76"/>
      <c r="D40" s="76"/>
      <c r="E40" s="76"/>
      <c r="F40" s="76"/>
      <c r="G40" s="76"/>
      <c r="H40" s="108">
        <f>H39*10%</f>
        <v>1500000</v>
      </c>
      <c r="I40" s="109"/>
      <c r="J40" s="110"/>
      <c r="K40" s="56"/>
    </row>
    <row r="41" spans="2:11" ht="20.100000000000001" customHeight="1" x14ac:dyDescent="0.3">
      <c r="B41" s="58" t="s">
        <v>17</v>
      </c>
      <c r="C41" s="59"/>
      <c r="D41" s="59"/>
      <c r="E41" s="59"/>
      <c r="F41" s="59"/>
      <c r="G41" s="59"/>
      <c r="H41" s="60">
        <f>H39+H40</f>
        <v>16500000</v>
      </c>
      <c r="I41" s="61"/>
      <c r="J41" s="62"/>
      <c r="K41" s="52"/>
    </row>
    <row r="42" spans="2:11" x14ac:dyDescent="0.3">
      <c r="B42" s="53"/>
      <c r="C42" s="6"/>
      <c r="D42" s="6"/>
      <c r="E42" s="6"/>
      <c r="F42" s="25"/>
      <c r="G42" s="5"/>
      <c r="H42" s="5"/>
      <c r="I42" s="5"/>
      <c r="J42" s="28"/>
      <c r="K42" s="5"/>
    </row>
    <row r="43" spans="2:11" x14ac:dyDescent="0.3">
      <c r="B43" s="53" t="s">
        <v>43</v>
      </c>
      <c r="C43" s="6"/>
      <c r="D43" s="6"/>
      <c r="E43" s="6"/>
      <c r="F43" s="25"/>
      <c r="G43" s="5"/>
      <c r="H43" s="5"/>
      <c r="I43" s="5"/>
      <c r="J43" s="28"/>
      <c r="K43" s="5"/>
    </row>
  </sheetData>
  <mergeCells count="41">
    <mergeCell ref="C27:C29"/>
    <mergeCell ref="D29:E29"/>
    <mergeCell ref="C32:G32"/>
    <mergeCell ref="B25:B32"/>
    <mergeCell ref="D25:E25"/>
    <mergeCell ref="D26:E26"/>
    <mergeCell ref="D31:E31"/>
    <mergeCell ref="D30:E30"/>
    <mergeCell ref="D27:E27"/>
    <mergeCell ref="D28:E28"/>
    <mergeCell ref="C5:E5"/>
    <mergeCell ref="G5:K5"/>
    <mergeCell ref="B1:K1"/>
    <mergeCell ref="B2:K2"/>
    <mergeCell ref="B3:K3"/>
    <mergeCell ref="C4:E4"/>
    <mergeCell ref="G4:K4"/>
    <mergeCell ref="C6:E6"/>
    <mergeCell ref="G6:K6"/>
    <mergeCell ref="C7:E7"/>
    <mergeCell ref="G7:K7"/>
    <mergeCell ref="C8:E8"/>
    <mergeCell ref="G8:K8"/>
    <mergeCell ref="B10:K11"/>
    <mergeCell ref="B12:K12"/>
    <mergeCell ref="C13:K13"/>
    <mergeCell ref="C14:K14"/>
    <mergeCell ref="D24:E24"/>
    <mergeCell ref="B41:G41"/>
    <mergeCell ref="H41:J41"/>
    <mergeCell ref="B39:G39"/>
    <mergeCell ref="H39:J39"/>
    <mergeCell ref="B33:B36"/>
    <mergeCell ref="D33:E33"/>
    <mergeCell ref="D35:E35"/>
    <mergeCell ref="C36:G36"/>
    <mergeCell ref="B40:G40"/>
    <mergeCell ref="B37:I37"/>
    <mergeCell ref="B38:I38"/>
    <mergeCell ref="H40:J40"/>
    <mergeCell ref="D34:E34"/>
  </mergeCells>
  <phoneticPr fontId="1" type="noConversion"/>
  <printOptions horizontalCentered="1"/>
  <pageMargins left="0.39370078740157483" right="0.39370078740157483" top="0.74803149606299213" bottom="0" header="0.31496062992125984" footer="0.31496062992125984"/>
  <pageSetup paperSize="9"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Q G w Q U x c G d L G k A A A A 9 Q A A A B I A H A B D b 2 5 m a W c v U G F j a 2 F n Z S 5 4 b W w g o h g A K K A U A A A A A A A A A A A A A A A A A A A A A A A A A A A A h Y 9 N D o I w G E S v Q r q n B f y J k o + y c K k k R h P j t i k V G q A 1 t F j u 5 s I j e Q U x i r p z O f P e Y u Z + v U H a N 7 V 3 E a 2 R W i U o x A H y h O I 6 l 6 p I U G d P / g K l F L a M V 6 w Q 3 i A r E / c m T 1 B p 7 T k m x D m H 3 Q T r t i B R E I T k m G 3 2 v B Q N Q x 9 Z / p d 9 q Y x l i g t E 4 f A a Q y O 8 n O H 5 d J g E Z O w g k + r L o 4 E 9 6 U 8 J q 6 6 2 X S t o p f 3 1 D s g Y g b w v 0 A d Q S w M E F A A C A A g A Q G w Q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B s E F M o i k e 4 D g A A A B E A A A A T A B w A R m 9 y b X V s Y X M v U 2 V j d G l v b j E u b S C i G A A o o B Q A A A A A A A A A A A A A A A A A A A A A A A A A A A A r T k 0 u y c z P U w i G 0 I b W A F B L A Q I t A B Q A A g A I A E B s E F M X B n S x p A A A A P U A A A A S A A A A A A A A A A A A A A A A A A A A A A B D b 2 5 m a W c v U G F j a 2 F n Z S 5 4 b W x Q S w E C L Q A U A A I A C A B A b B B T D 8 r p q 6 Q A A A D p A A A A E w A A A A A A A A A A A A A A A A D w A A A A W 0 N v b n R l b n R f V H l w Z X N d L n h t b F B L A Q I t A B Q A A g A I A E B s E F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R j F J C S 2 s 0 Q o J j B 6 v W 1 K S V A A A A A A I A A A A A A B B m A A A A A Q A A I A A A A E T Z C P 7 E O / 4 9 2 d G D J n 5 t 2 J C A g 2 H r 0 R 6 z I c i / T x S j u x N G A A A A A A 6 A A A A A A g A A I A A A A B x I a F I g 4 E p D a d R 7 q c w f / f 9 i U H G e m J c 8 x z g M / c m A v D 3 r U A A A A H b n E E n f B f 8 E T v Q W o Y + G T X 7 F 2 f 7 I a C O Y C 4 I g 1 w R A u f 7 C J M O j n Q o A 2 8 + 0 6 Q C h j 7 Z t / H D Z Z 0 E B i w 9 6 + M X 5 V w N R t 2 v z Y C C C M U 8 1 W b s f C O e I t K y V Q A A A A G j D R K 9 S W W Q W b t / H K T K 5 T M 8 N j I w G W g b R s + V L Y / p 7 n L s F L i j e s Q u e 7 m f r Q A B N 2 s i H / 4 C Q p K v n E p O Y t x 3 I P p S s T 8 4 = < / D a t a M a s h u p > 
</file>

<file path=customXml/itemProps1.xml><?xml version="1.0" encoding="utf-8"?>
<ds:datastoreItem xmlns:ds="http://schemas.openxmlformats.org/officeDocument/2006/customXml" ds:itemID="{54FA949E-567C-41DF-AAC5-55BA9285A8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견적서(23.02.13)</vt:lpstr>
      <vt:lpstr>'견적서(23.02.13)'!Print_Area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TK-KEN</cp:lastModifiedBy>
  <cp:lastPrinted>2023-06-05T07:24:59Z</cp:lastPrinted>
  <dcterms:created xsi:type="dcterms:W3CDTF">2021-07-30T07:33:40Z</dcterms:created>
  <dcterms:modified xsi:type="dcterms:W3CDTF">2023-06-05T07:26:26Z</dcterms:modified>
</cp:coreProperties>
</file>