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8._파트너사&amp;협력사 사업\38._한국문화재단\"/>
    </mc:Choice>
  </mc:AlternateContent>
  <xr:revisionPtr revIDLastSave="0" documentId="13_ncr:1_{2CB482C5-7B1C-4F24-9D40-B342478F2645}" xr6:coauthVersionLast="47" xr6:coauthVersionMax="47" xr10:uidLastSave="{00000000-0000-0000-0000-000000000000}"/>
  <bookViews>
    <workbookView xWindow="28680" yWindow="-120" windowWidth="29040" windowHeight="15990" activeTab="1" xr2:uid="{CE2A22F0-68EF-423C-9445-D85A857297D0}"/>
  </bookViews>
  <sheets>
    <sheet name="견적서" sheetId="33" r:id="rId1"/>
    <sheet name="인보이스" sheetId="34" r:id="rId2"/>
  </sheets>
  <definedNames>
    <definedName name="_xlnm.Print_Area" localSheetId="0">견적서!$B$1:$J$32</definedName>
    <definedName name="_xlnm.Print_Area" localSheetId="1">인보이스!$B$1:$J$48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4" l="1"/>
  <c r="H29" i="34"/>
  <c r="H30" i="34" s="1"/>
  <c r="I23" i="34"/>
  <c r="I22" i="34"/>
  <c r="I20" i="34"/>
  <c r="I19" i="34"/>
  <c r="I18" i="34"/>
  <c r="H28" i="33"/>
  <c r="I21" i="33"/>
  <c r="H24" i="34" l="1"/>
  <c r="H21" i="34"/>
  <c r="H26" i="34" s="1"/>
  <c r="I25" i="33"/>
  <c r="I24" i="33"/>
  <c r="H26" i="33" s="1"/>
  <c r="I22" i="33" l="1"/>
  <c r="I20" i="33"/>
  <c r="B10" i="33"/>
  <c r="H23" i="33" l="1"/>
  <c r="H31" i="33" l="1"/>
  <c r="H32" i="33" s="1"/>
</calcChain>
</file>

<file path=xl/sharedStrings.xml><?xml version="1.0" encoding="utf-8"?>
<sst xmlns="http://schemas.openxmlformats.org/spreadsheetml/2006/main" count="130" uniqueCount="66">
  <si>
    <t>계약금액 산출내역서</t>
    <phoneticPr fontId="8" type="noConversion"/>
  </si>
  <si>
    <t>대표자 :</t>
    <phoneticPr fontId="8" type="noConversion"/>
  </si>
  <si>
    <t>작성일자 :</t>
    <phoneticPr fontId="8" type="noConversion"/>
  </si>
  <si>
    <t>-    아     래   -</t>
    <phoneticPr fontId="1" type="noConversion"/>
  </si>
  <si>
    <t>(단위 : 원)</t>
    <phoneticPr fontId="8" type="noConversion"/>
  </si>
  <si>
    <t>비고</t>
    <phoneticPr fontId="8" type="noConversion"/>
  </si>
  <si>
    <t>공급가액</t>
    <phoneticPr fontId="1" type="noConversion"/>
  </si>
  <si>
    <t>주소 :</t>
    <phoneticPr fontId="1" type="noConversion"/>
  </si>
  <si>
    <t>연락처 :</t>
    <phoneticPr fontId="1" type="noConversion"/>
  </si>
  <si>
    <t>TK트래블</t>
    <phoneticPr fontId="1" type="noConversion"/>
  </si>
  <si>
    <t>010-9919-1079</t>
    <phoneticPr fontId="1" type="noConversion"/>
  </si>
  <si>
    <t>담당자 :</t>
    <phoneticPr fontId="1" type="noConversion"/>
  </si>
  <si>
    <t xml:space="preserve">회사명 :  </t>
    <phoneticPr fontId="8" type="noConversion"/>
  </si>
  <si>
    <t>1.사 업 명 :</t>
    <phoneticPr fontId="8" type="noConversion"/>
  </si>
  <si>
    <t xml:space="preserve">2.계약기간 : </t>
    <phoneticPr fontId="1" type="noConversion"/>
  </si>
  <si>
    <t>강 일 구                              (직인)</t>
    <phoneticPr fontId="1" type="noConversion"/>
  </si>
  <si>
    <t>항목</t>
    <phoneticPr fontId="8" type="noConversion"/>
  </si>
  <si>
    <t>기준단가</t>
    <phoneticPr fontId="8" type="noConversion"/>
  </si>
  <si>
    <t>수량</t>
    <phoneticPr fontId="8" type="noConversion"/>
  </si>
  <si>
    <t>세부내용 규격</t>
    <phoneticPr fontId="8" type="noConversion"/>
  </si>
  <si>
    <t>명칭</t>
    <phoneticPr fontId="8" type="noConversion"/>
  </si>
  <si>
    <t>금액</t>
    <phoneticPr fontId="1" type="noConversion"/>
  </si>
  <si>
    <t>단위</t>
    <phoneticPr fontId="8" type="noConversion"/>
  </si>
  <si>
    <t>식</t>
    <phoneticPr fontId="1" type="noConversion"/>
  </si>
  <si>
    <t>서울 동대문구 신이문로39 명경빌딩 5층</t>
    <phoneticPr fontId="1" type="noConversion"/>
  </si>
  <si>
    <t xml:space="preserve">4.계약금액 : </t>
    <phoneticPr fontId="8" type="noConversion"/>
  </si>
  <si>
    <t xml:space="preserve">3.사업예산 : </t>
    <phoneticPr fontId="8" type="noConversion"/>
  </si>
  <si>
    <t>대</t>
    <phoneticPr fontId="1" type="noConversion"/>
  </si>
  <si>
    <t>부가세 (VAT)</t>
    <phoneticPr fontId="8" type="noConversion"/>
  </si>
  <si>
    <t>VAT포함</t>
    <phoneticPr fontId="1" type="noConversion"/>
  </si>
  <si>
    <t>식</t>
    <phoneticPr fontId="8" type="noConversion"/>
  </si>
  <si>
    <t>소계 1</t>
    <phoneticPr fontId="1" type="noConversion"/>
  </si>
  <si>
    <t xml:space="preserve">소계 2 </t>
    <phoneticPr fontId="1" type="noConversion"/>
  </si>
  <si>
    <t>합계</t>
    <phoneticPr fontId="8" type="noConversion"/>
  </si>
  <si>
    <t xml:space="preserve">2023 미국 LA 공항 픽업샌딩 </t>
    <phoneticPr fontId="1" type="noConversion"/>
  </si>
  <si>
    <t>서울시 중구 퇴계로 36가길 18-1</t>
    <phoneticPr fontId="1" type="noConversion"/>
  </si>
  <si>
    <t>이고운 대리님</t>
    <phoneticPr fontId="1" type="noConversion"/>
  </si>
  <si>
    <t>02-2270-1273 / 010-8854-3323</t>
    <phoneticPr fontId="1" type="noConversion"/>
  </si>
  <si>
    <t>2023 미국 LA 공항 픽업/샌딩 및 안전교육비</t>
    <phoneticPr fontId="8" type="noConversion"/>
  </si>
  <si>
    <t>최영창 이사장님</t>
    <phoneticPr fontId="1" type="noConversion"/>
  </si>
  <si>
    <t>한국문화재재단</t>
    <phoneticPr fontId="1" type="noConversion"/>
  </si>
  <si>
    <r>
      <t>\ 45,000,000</t>
    </r>
    <r>
      <rPr>
        <sz val="11"/>
        <color rgb="FF0000FF"/>
        <rFont val="맑은 고딕"/>
        <family val="3"/>
        <charset val="129"/>
        <scheme val="minor"/>
      </rPr>
      <t xml:space="preserve"> (VAT포함)</t>
    </r>
    <phoneticPr fontId="1" type="noConversion"/>
  </si>
  <si>
    <r>
      <rPr>
        <b/>
        <sz val="11"/>
        <rFont val="맑은 고딕"/>
        <family val="3"/>
        <charset val="129"/>
        <scheme val="minor"/>
      </rPr>
      <t>\ 4,500,000</t>
    </r>
    <r>
      <rPr>
        <sz val="11"/>
        <rFont val="맑은 고딕"/>
        <family val="3"/>
        <charset val="129"/>
        <scheme val="minor"/>
      </rPr>
      <t xml:space="preserve"> (금 사백오십만원, 부가세 포함)</t>
    </r>
    <phoneticPr fontId="1" type="noConversion"/>
  </si>
  <si>
    <t>5.기타사항 :</t>
    <phoneticPr fontId="8" type="noConversion"/>
  </si>
  <si>
    <t>1.버스비</t>
    <phoneticPr fontId="1" type="noConversion"/>
  </si>
  <si>
    <t>2.안전교육</t>
    <phoneticPr fontId="1" type="noConversion"/>
  </si>
  <si>
    <t>15인승 관광버스 X 1대</t>
    <phoneticPr fontId="1" type="noConversion"/>
  </si>
  <si>
    <t>8/17일 공항 픽업</t>
    <phoneticPr fontId="1" type="noConversion"/>
  </si>
  <si>
    <t>8/21일 공항 샌딩</t>
    <phoneticPr fontId="1" type="noConversion"/>
  </si>
  <si>
    <t>사전 안전 교육</t>
    <phoneticPr fontId="1" type="noConversion"/>
  </si>
  <si>
    <t>안전교육 담당자 인건비 (1시간)</t>
    <phoneticPr fontId="1" type="noConversion"/>
  </si>
  <si>
    <t>카카오 단톡방을 통한 소통</t>
    <phoneticPr fontId="1" type="noConversion"/>
  </si>
  <si>
    <t>위급 상황 대처</t>
    <phoneticPr fontId="1" type="noConversion"/>
  </si>
  <si>
    <t>한국인 기사 X 1명 포함</t>
    <phoneticPr fontId="1" type="noConversion"/>
  </si>
  <si>
    <t>드라이빙 운전 기사</t>
    <phoneticPr fontId="1" type="noConversion"/>
  </si>
  <si>
    <t>만단위 절사</t>
    <phoneticPr fontId="1" type="noConversion"/>
  </si>
  <si>
    <t>소계합계</t>
    <phoneticPr fontId="8" type="noConversion"/>
  </si>
  <si>
    <t>INVOICE</t>
    <phoneticPr fontId="8" type="noConversion"/>
  </si>
  <si>
    <t xml:space="preserve">3.요청금액 : </t>
    <phoneticPr fontId="8" type="noConversion"/>
  </si>
  <si>
    <t xml:space="preserve">4.세부내역 : </t>
    <phoneticPr fontId="1" type="noConversion"/>
  </si>
  <si>
    <t>6.입금기한 :</t>
    <phoneticPr fontId="1" type="noConversion"/>
  </si>
  <si>
    <t xml:space="preserve">5.입금계좌 : </t>
    <phoneticPr fontId="1" type="noConversion"/>
  </si>
  <si>
    <t>국민은행 / 강일구(TKTRAVEL) / 99919-107950</t>
    <phoneticPr fontId="1" type="noConversion"/>
  </si>
  <si>
    <t>2023년 8월 31일까지</t>
    <phoneticPr fontId="1" type="noConversion"/>
  </si>
  <si>
    <t>상기 내용을 확인하시어 입금기한 안으로 정산 입금을 부탁드립니다.</t>
    <phoneticPr fontId="1" type="noConversion"/>
  </si>
  <si>
    <t>TK트래블  대표  강 일 구     (인)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</si>
</sst>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&quot;수신 : 한국관광공사, &quot;@"/>
    <numFmt numFmtId="177" formatCode="yyyy&quot;년&quot;\ m&quot;월&quot;\ d&quot;일&quot;;@"/>
    <numFmt numFmtId="178" formatCode="&quot;계약체결일 ~ &quot;yyyy&quot;년&quot;\ m&quot;월&quot;\ d&quot;일&quot;;@"/>
    <numFmt numFmtId="179" formatCode="&quot;₩&quot;\ #,##0\-"/>
    <numFmt numFmtId="180" formatCode="[DBNum4][$-412]General"/>
    <numFmt numFmtId="181" formatCode="0.00_);[Red]\(0.00\)"/>
    <numFmt numFmtId="182" formatCode="#,##0_);[Red]\(#,##0\)"/>
    <numFmt numFmtId="183" formatCode="#,##0_ "/>
    <numFmt numFmtId="184" formatCode="0_);[Red]\(0\)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indexed="9"/>
      <name val="맑은 고딕"/>
      <family val="3"/>
      <charset val="129"/>
      <scheme val="minor"/>
    </font>
    <font>
      <b/>
      <u/>
      <sz val="40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right" vertical="center" wrapText="1"/>
    </xf>
    <xf numFmtId="177" fontId="10" fillId="0" borderId="0" xfId="0" applyNumberFormat="1" applyFont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184" fontId="11" fillId="6" borderId="9" xfId="0" applyNumberFormat="1" applyFont="1" applyFill="1" applyBorder="1" applyAlignment="1">
      <alignment horizontal="right" vertical="center" wrapText="1"/>
    </xf>
    <xf numFmtId="184" fontId="11" fillId="6" borderId="14" xfId="0" applyNumberFormat="1" applyFont="1" applyFill="1" applyBorder="1" applyAlignment="1">
      <alignment horizontal="right" vertical="center" wrapText="1"/>
    </xf>
    <xf numFmtId="184" fontId="11" fillId="6" borderId="27" xfId="0" applyNumberFormat="1" applyFont="1" applyFill="1" applyBorder="1" applyAlignment="1">
      <alignment horizontal="right" vertical="center" wrapText="1"/>
    </xf>
    <xf numFmtId="184" fontId="11" fillId="6" borderId="12" xfId="0" applyNumberFormat="1" applyFont="1" applyFill="1" applyBorder="1" applyAlignment="1">
      <alignment horizontal="right" vertical="center" wrapText="1"/>
    </xf>
    <xf numFmtId="184" fontId="11" fillId="6" borderId="17" xfId="0" applyNumberFormat="1" applyFont="1" applyFill="1" applyBorder="1" applyAlignment="1">
      <alignment horizontal="right" vertical="center" wrapText="1"/>
    </xf>
    <xf numFmtId="184" fontId="11" fillId="6" borderId="21" xfId="0" applyNumberFormat="1" applyFont="1" applyFill="1" applyBorder="1" applyAlignment="1">
      <alignment horizontal="right" vertical="center" wrapText="1"/>
    </xf>
    <xf numFmtId="0" fontId="15" fillId="0" borderId="0" xfId="0" applyFont="1">
      <alignment vertical="center"/>
    </xf>
    <xf numFmtId="179" fontId="15" fillId="0" borderId="0" xfId="0" applyNumberFormat="1" applyFont="1" applyAlignment="1">
      <alignment horizontal="left" vertical="center" indent="1"/>
    </xf>
    <xf numFmtId="179" fontId="16" fillId="0" borderId="0" xfId="0" applyNumberFormat="1" applyFont="1" applyAlignment="1">
      <alignment horizontal="left" vertical="center" indent="1"/>
    </xf>
    <xf numFmtId="180" fontId="15" fillId="0" borderId="0" xfId="0" applyNumberFormat="1" applyFont="1" applyAlignment="1">
      <alignment horizontal="left" vertical="center" indent="1"/>
    </xf>
    <xf numFmtId="180" fontId="6" fillId="0" borderId="0" xfId="0" applyNumberFormat="1" applyFont="1" applyAlignment="1">
      <alignment horizontal="left" vertical="center" indent="1"/>
    </xf>
    <xf numFmtId="181" fontId="10" fillId="2" borderId="23" xfId="0" applyNumberFormat="1" applyFont="1" applyFill="1" applyBorder="1" applyAlignment="1">
      <alignment horizontal="center" vertical="center" wrapText="1"/>
    </xf>
    <xf numFmtId="41" fontId="10" fillId="3" borderId="24" xfId="0" applyNumberFormat="1" applyFont="1" applyFill="1" applyBorder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4" borderId="7" xfId="0" applyFont="1" applyFill="1" applyBorder="1" applyAlignment="1">
      <alignment horizontal="center" vertical="center"/>
    </xf>
    <xf numFmtId="184" fontId="10" fillId="2" borderId="24" xfId="0" applyNumberFormat="1" applyFont="1" applyFill="1" applyBorder="1" applyAlignment="1">
      <alignment horizontal="center" vertical="center"/>
    </xf>
    <xf numFmtId="181" fontId="10" fillId="2" borderId="3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10" fillId="7" borderId="3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10" fillId="2" borderId="39" xfId="1" applyFont="1" applyFill="1" applyBorder="1" applyAlignment="1">
      <alignment vertical="center"/>
    </xf>
    <xf numFmtId="184" fontId="10" fillId="2" borderId="39" xfId="0" applyNumberFormat="1" applyFont="1" applyFill="1" applyBorder="1" applyAlignment="1">
      <alignment horizontal="center" vertical="center"/>
    </xf>
    <xf numFmtId="41" fontId="10" fillId="3" borderId="39" xfId="0" applyNumberFormat="1" applyFont="1" applyFill="1" applyBorder="1" applyAlignment="1">
      <alignment horizontal="center" vertical="center"/>
    </xf>
    <xf numFmtId="41" fontId="10" fillId="3" borderId="39" xfId="0" applyNumberFormat="1" applyFont="1" applyFill="1" applyBorder="1">
      <alignment vertical="center"/>
    </xf>
    <xf numFmtId="0" fontId="17" fillId="2" borderId="31" xfId="0" applyFont="1" applyFill="1" applyBorder="1">
      <alignment vertical="center"/>
    </xf>
    <xf numFmtId="184" fontId="10" fillId="2" borderId="32" xfId="0" applyNumberFormat="1" applyFont="1" applyFill="1" applyBorder="1" applyAlignment="1">
      <alignment horizontal="center" vertical="center"/>
    </xf>
    <xf numFmtId="41" fontId="10" fillId="3" borderId="32" xfId="0" applyNumberFormat="1" applyFont="1" applyFill="1" applyBorder="1" applyAlignment="1">
      <alignment horizontal="center" vertical="center"/>
    </xf>
    <xf numFmtId="41" fontId="10" fillId="2" borderId="24" xfId="1" applyFont="1" applyFill="1" applyBorder="1" applyAlignment="1">
      <alignment vertical="center"/>
    </xf>
    <xf numFmtId="41" fontId="10" fillId="3" borderId="24" xfId="0" applyNumberFormat="1" applyFont="1" applyFill="1" applyBorder="1" applyAlignment="1">
      <alignment horizontal="center" vertical="center"/>
    </xf>
    <xf numFmtId="41" fontId="10" fillId="2" borderId="32" xfId="1" applyFont="1" applyFill="1" applyBorder="1" applyAlignment="1">
      <alignment vertical="center"/>
    </xf>
    <xf numFmtId="41" fontId="10" fillId="3" borderId="32" xfId="0" applyNumberFormat="1" applyFont="1" applyFill="1" applyBorder="1">
      <alignment vertical="center"/>
    </xf>
    <xf numFmtId="181" fontId="10" fillId="2" borderId="40" xfId="0" applyNumberFormat="1" applyFont="1" applyFill="1" applyBorder="1" applyAlignment="1">
      <alignment horizontal="center" vertical="center" wrapText="1"/>
    </xf>
    <xf numFmtId="41" fontId="10" fillId="2" borderId="28" xfId="1" applyFont="1" applyFill="1" applyBorder="1" applyAlignment="1">
      <alignment vertical="center"/>
    </xf>
    <xf numFmtId="184" fontId="10" fillId="2" borderId="28" xfId="0" applyNumberFormat="1" applyFont="1" applyFill="1" applyBorder="1" applyAlignment="1">
      <alignment horizontal="center" vertical="center"/>
    </xf>
    <xf numFmtId="41" fontId="10" fillId="3" borderId="28" xfId="0" applyNumberFormat="1" applyFont="1" applyFill="1" applyBorder="1" applyAlignment="1">
      <alignment horizontal="center" vertical="center"/>
    </xf>
    <xf numFmtId="41" fontId="10" fillId="3" borderId="28" xfId="0" applyNumberFormat="1" applyFont="1" applyFill="1" applyBorder="1">
      <alignment vertical="center"/>
    </xf>
    <xf numFmtId="0" fontId="22" fillId="2" borderId="33" xfId="0" applyFont="1" applyFill="1" applyBorder="1" applyAlignment="1">
      <alignment horizontal="center" vertical="center" wrapText="1"/>
    </xf>
    <xf numFmtId="181" fontId="10" fillId="2" borderId="1" xfId="0" applyNumberFormat="1" applyFont="1" applyFill="1" applyBorder="1" applyAlignment="1">
      <alignment horizontal="center" vertical="center" wrapText="1"/>
    </xf>
    <xf numFmtId="41" fontId="10" fillId="2" borderId="42" xfId="1" applyFont="1" applyFill="1" applyBorder="1" applyAlignment="1">
      <alignment vertical="center"/>
    </xf>
    <xf numFmtId="184" fontId="10" fillId="2" borderId="42" xfId="0" applyNumberFormat="1" applyFont="1" applyFill="1" applyBorder="1" applyAlignment="1">
      <alignment horizontal="center" vertical="center"/>
    </xf>
    <xf numFmtId="41" fontId="10" fillId="3" borderId="42" xfId="0" applyNumberFormat="1" applyFont="1" applyFill="1" applyBorder="1" applyAlignment="1">
      <alignment horizontal="center" vertical="center"/>
    </xf>
    <xf numFmtId="41" fontId="10" fillId="3" borderId="42" xfId="0" applyNumberFormat="1" applyFont="1" applyFill="1" applyBorder="1">
      <alignment vertical="center"/>
    </xf>
    <xf numFmtId="0" fontId="22" fillId="2" borderId="25" xfId="0" applyFont="1" applyFill="1" applyBorder="1" applyAlignment="1">
      <alignment horizontal="center" vertical="center" wrapText="1"/>
    </xf>
    <xf numFmtId="181" fontId="10" fillId="2" borderId="8" xfId="0" applyNumberFormat="1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182" fontId="12" fillId="8" borderId="26" xfId="0" applyNumberFormat="1" applyFont="1" applyFill="1" applyBorder="1" applyAlignment="1">
      <alignment horizontal="center" vertical="center"/>
    </xf>
    <xf numFmtId="182" fontId="12" fillId="8" borderId="4" xfId="0" applyNumberFormat="1" applyFont="1" applyFill="1" applyBorder="1" applyAlignment="1">
      <alignment horizontal="center" vertical="center"/>
    </xf>
    <xf numFmtId="182" fontId="12" fillId="8" borderId="5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183" fontId="21" fillId="5" borderId="3" xfId="0" applyNumberFormat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83" fontId="23" fillId="5" borderId="3" xfId="0" applyNumberFormat="1" applyFont="1" applyFill="1" applyBorder="1" applyAlignment="1">
      <alignment horizontal="right" vertical="center"/>
    </xf>
    <xf numFmtId="183" fontId="23" fillId="5" borderId="4" xfId="0" applyNumberFormat="1" applyFont="1" applyFill="1" applyBorder="1" applyAlignment="1">
      <alignment horizontal="right" vertical="center"/>
    </xf>
    <xf numFmtId="178" fontId="15" fillId="2" borderId="0" xfId="0" applyNumberFormat="1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9" fillId="2" borderId="33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184" fontId="10" fillId="2" borderId="15" xfId="0" applyNumberFormat="1" applyFont="1" applyFill="1" applyBorder="1" applyAlignment="1">
      <alignment horizontal="left" vertical="center" indent="1"/>
    </xf>
    <xf numFmtId="184" fontId="10" fillId="2" borderId="16" xfId="0" applyNumberFormat="1" applyFont="1" applyFill="1" applyBorder="1" applyAlignment="1">
      <alignment horizontal="left" vertical="center" indent="1"/>
    </xf>
    <xf numFmtId="184" fontId="10" fillId="2" borderId="15" xfId="0" applyNumberFormat="1" applyFont="1" applyFill="1" applyBorder="1" applyAlignment="1">
      <alignment horizontal="left" vertical="center" wrapText="1" indent="1"/>
    </xf>
    <xf numFmtId="184" fontId="10" fillId="2" borderId="18" xfId="0" applyNumberFormat="1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 indent="1"/>
    </xf>
    <xf numFmtId="184" fontId="10" fillId="2" borderId="15" xfId="0" applyNumberFormat="1" applyFont="1" applyFill="1" applyBorder="1" applyAlignment="1">
      <alignment horizontal="left" vertical="center" indent="1" shrinkToFit="1"/>
    </xf>
    <xf numFmtId="184" fontId="10" fillId="2" borderId="18" xfId="0" applyNumberFormat="1" applyFont="1" applyFill="1" applyBorder="1" applyAlignment="1">
      <alignment horizontal="left" vertical="center" indent="1" shrinkToFit="1"/>
    </xf>
    <xf numFmtId="184" fontId="10" fillId="2" borderId="19" xfId="0" applyNumberFormat="1" applyFont="1" applyFill="1" applyBorder="1" applyAlignment="1">
      <alignment horizontal="left" vertical="center" indent="1"/>
    </xf>
    <xf numFmtId="184" fontId="10" fillId="2" borderId="20" xfId="0" applyNumberFormat="1" applyFont="1" applyFill="1" applyBorder="1" applyAlignment="1">
      <alignment horizontal="left" vertical="center" indent="1"/>
    </xf>
    <xf numFmtId="31" fontId="10" fillId="2" borderId="19" xfId="0" applyNumberFormat="1" applyFont="1" applyFill="1" applyBorder="1" applyAlignment="1">
      <alignment horizontal="left" vertical="center" wrapText="1" indent="1"/>
    </xf>
    <xf numFmtId="0" fontId="10" fillId="2" borderId="19" xfId="0" applyFont="1" applyFill="1" applyBorder="1" applyAlignment="1">
      <alignment horizontal="left" vertical="center" wrapText="1" indent="1"/>
    </xf>
    <xf numFmtId="0" fontId="10" fillId="2" borderId="22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top"/>
    </xf>
    <xf numFmtId="184" fontId="10" fillId="2" borderId="10" xfId="0" applyNumberFormat="1" applyFont="1" applyFill="1" applyBorder="1" applyAlignment="1">
      <alignment horizontal="left" vertical="center" indent="1"/>
    </xf>
    <xf numFmtId="184" fontId="10" fillId="2" borderId="11" xfId="0" applyNumberFormat="1" applyFont="1" applyFill="1" applyBorder="1" applyAlignment="1">
      <alignment horizontal="left" vertical="center" indent="1"/>
    </xf>
    <xf numFmtId="184" fontId="10" fillId="2" borderId="10" xfId="0" applyNumberFormat="1" applyFont="1" applyFill="1" applyBorder="1" applyAlignment="1">
      <alignment horizontal="left" vertical="center" wrapText="1" indent="1"/>
    </xf>
    <xf numFmtId="184" fontId="10" fillId="2" borderId="13" xfId="0" applyNumberFormat="1" applyFont="1" applyFill="1" applyBorder="1" applyAlignment="1">
      <alignment horizontal="left" vertical="center" wrapText="1" indent="1"/>
    </xf>
    <xf numFmtId="0" fontId="11" fillId="8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183" fontId="12" fillId="8" borderId="26" xfId="1" applyNumberFormat="1" applyFont="1" applyFill="1" applyBorder="1" applyAlignment="1">
      <alignment horizontal="center" vertical="center"/>
    </xf>
    <xf numFmtId="183" fontId="12" fillId="8" borderId="4" xfId="1" applyNumberFormat="1" applyFont="1" applyFill="1" applyBorder="1" applyAlignment="1">
      <alignment horizontal="center" vertical="center"/>
    </xf>
    <xf numFmtId="183" fontId="12" fillId="8" borderId="5" xfId="1" applyNumberFormat="1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181" fontId="20" fillId="7" borderId="41" xfId="0" applyNumberFormat="1" applyFont="1" applyFill="1" applyBorder="1" applyAlignment="1">
      <alignment horizontal="center" vertical="center"/>
    </xf>
    <xf numFmtId="181" fontId="20" fillId="7" borderId="6" xfId="0" applyNumberFormat="1" applyFont="1" applyFill="1" applyBorder="1" applyAlignment="1">
      <alignment horizontal="center" vertical="center"/>
    </xf>
    <xf numFmtId="183" fontId="11" fillId="7" borderId="34" xfId="0" applyNumberFormat="1" applyFont="1" applyFill="1" applyBorder="1" applyAlignment="1">
      <alignment horizontal="right" vertical="center"/>
    </xf>
    <xf numFmtId="183" fontId="11" fillId="7" borderId="38" xfId="0" applyNumberFormat="1" applyFont="1" applyFill="1" applyBorder="1" applyAlignment="1">
      <alignment horizontal="right" vertical="center"/>
    </xf>
    <xf numFmtId="0" fontId="10" fillId="2" borderId="36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8">
    <cellStyle name="쉼표 [0]" xfId="1" builtinId="6"/>
    <cellStyle name="쉼표 [0] 2" xfId="3" xr:uid="{2231761F-3411-4F94-BCF4-6113A8379195}"/>
    <cellStyle name="쉼표 [0] 2 2" xfId="7" xr:uid="{155F9B28-F656-415F-9A24-749D0D14FC71}"/>
    <cellStyle name="표준" xfId="0" builtinId="0"/>
    <cellStyle name="표준 2" xfId="2" xr:uid="{6FC2DFCE-AF80-441E-B842-861C8C4DCA1D}"/>
    <cellStyle name="표준 2 2" xfId="6" xr:uid="{7B70EFAC-5D0E-4B62-AD27-6DECC28C339F}"/>
    <cellStyle name="표준 3" xfId="5" xr:uid="{3958583B-8C26-4ACC-87D5-94D20B41FD56}"/>
    <cellStyle name="하이퍼링크 2" xfId="4" xr:uid="{5FBF3B4C-E8D1-452B-A1AC-52E422A0E1E9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800101</xdr:colOff>
      <xdr:row>2</xdr:row>
      <xdr:rowOff>111125</xdr:rowOff>
    </xdr:from>
    <xdr:to>
      <xdr:col>9</xdr:col>
      <xdr:colOff>793750</xdr:colOff>
      <xdr:row>6</xdr:row>
      <xdr:rowOff>159905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A3D3C2B-47F4-47AC-B1B3-F688C4A5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1" y="815975"/>
          <a:ext cx="822324" cy="791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428626</xdr:colOff>
      <xdr:row>44</xdr:row>
      <xdr:rowOff>19050</xdr:rowOff>
    </xdr:from>
    <xdr:to>
      <xdr:col>8</xdr:col>
      <xdr:colOff>771525</xdr:colOff>
      <xdr:row>46</xdr:row>
      <xdr:rowOff>200024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1CDDF71-460F-4500-B885-E71492211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1" y="10487025"/>
          <a:ext cx="866774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7A46-EEAE-4F20-A735-4C359748F613}">
  <sheetPr>
    <tabColor theme="1"/>
    <pageSetUpPr fitToPage="1"/>
  </sheetPr>
  <dimension ref="B1:J32"/>
  <sheetViews>
    <sheetView view="pageBreakPreview" zoomScaleNormal="100" zoomScaleSheetLayoutView="100" workbookViewId="0">
      <selection activeCell="Q5" sqref="Q5"/>
    </sheetView>
  </sheetViews>
  <sheetFormatPr defaultRowHeight="16.5"/>
  <cols>
    <col min="1" max="1" width="1.75" customWidth="1"/>
    <col min="2" max="2" width="10.625" customWidth="1"/>
    <col min="3" max="3" width="17.625" customWidth="1"/>
    <col min="4" max="4" width="11.625" customWidth="1"/>
    <col min="5" max="5" width="13.25" customWidth="1"/>
    <col min="6" max="6" width="10.625" customWidth="1"/>
    <col min="7" max="8" width="6.875" customWidth="1"/>
    <col min="9" max="9" width="10.875" customWidth="1"/>
    <col min="10" max="10" width="21.25" customWidth="1"/>
    <col min="12" max="12" width="13" bestFit="1" customWidth="1"/>
    <col min="13" max="13" width="9.875" bestFit="1" customWidth="1"/>
  </cols>
  <sheetData>
    <row r="1" spans="2:10" ht="19.5">
      <c r="B1" s="87" t="s">
        <v>34</v>
      </c>
      <c r="C1" s="87"/>
      <c r="D1" s="87"/>
      <c r="E1" s="87"/>
      <c r="F1" s="87"/>
      <c r="G1" s="87"/>
      <c r="H1" s="87"/>
      <c r="I1" s="87"/>
      <c r="J1" s="87"/>
    </row>
    <row r="2" spans="2:10" ht="38.25">
      <c r="B2" s="88" t="s">
        <v>0</v>
      </c>
      <c r="C2" s="89"/>
      <c r="D2" s="89"/>
      <c r="E2" s="89"/>
      <c r="F2" s="89"/>
      <c r="G2" s="89"/>
      <c r="H2" s="89"/>
      <c r="I2" s="89"/>
      <c r="J2" s="89"/>
    </row>
    <row r="3" spans="2:10" ht="6.75" customHeight="1">
      <c r="B3" s="90"/>
      <c r="C3" s="90"/>
      <c r="D3" s="90"/>
      <c r="E3" s="90"/>
      <c r="F3" s="90"/>
      <c r="G3" s="90"/>
      <c r="H3" s="90"/>
      <c r="I3" s="90"/>
      <c r="J3" s="90"/>
    </row>
    <row r="4" spans="2:10">
      <c r="B4" s="7" t="s">
        <v>12</v>
      </c>
      <c r="C4" s="91" t="s">
        <v>40</v>
      </c>
      <c r="D4" s="91"/>
      <c r="E4" s="92"/>
      <c r="F4" s="10" t="s">
        <v>12</v>
      </c>
      <c r="G4" s="93" t="s">
        <v>9</v>
      </c>
      <c r="H4" s="93"/>
      <c r="I4" s="93"/>
      <c r="J4" s="94"/>
    </row>
    <row r="5" spans="2:10" ht="16.5" customHeight="1">
      <c r="B5" s="8" t="s">
        <v>1</v>
      </c>
      <c r="C5" s="72" t="s">
        <v>39</v>
      </c>
      <c r="D5" s="72"/>
      <c r="E5" s="73"/>
      <c r="F5" s="11" t="s">
        <v>1</v>
      </c>
      <c r="G5" s="74" t="s">
        <v>15</v>
      </c>
      <c r="H5" s="74"/>
      <c r="I5" s="74"/>
      <c r="J5" s="75"/>
    </row>
    <row r="6" spans="2:10">
      <c r="B6" s="8" t="s">
        <v>7</v>
      </c>
      <c r="C6" s="72" t="s">
        <v>35</v>
      </c>
      <c r="D6" s="72"/>
      <c r="E6" s="73"/>
      <c r="F6" s="11" t="s">
        <v>7</v>
      </c>
      <c r="G6" s="80" t="s">
        <v>24</v>
      </c>
      <c r="H6" s="80"/>
      <c r="I6" s="80"/>
      <c r="J6" s="81"/>
    </row>
    <row r="7" spans="2:10">
      <c r="B7" s="8" t="s">
        <v>11</v>
      </c>
      <c r="C7" s="72" t="s">
        <v>36</v>
      </c>
      <c r="D7" s="72"/>
      <c r="E7" s="73"/>
      <c r="F7" s="11" t="s">
        <v>8</v>
      </c>
      <c r="G7" s="74" t="s">
        <v>10</v>
      </c>
      <c r="H7" s="74"/>
      <c r="I7" s="74"/>
      <c r="J7" s="75"/>
    </row>
    <row r="8" spans="2:10">
      <c r="B8" s="9" t="s">
        <v>8</v>
      </c>
      <c r="C8" s="82" t="s">
        <v>37</v>
      </c>
      <c r="D8" s="82"/>
      <c r="E8" s="83"/>
      <c r="F8" s="12" t="s">
        <v>2</v>
      </c>
      <c r="G8" s="84">
        <v>45142</v>
      </c>
      <c r="H8" s="85"/>
      <c r="I8" s="85"/>
      <c r="J8" s="86"/>
    </row>
    <row r="9" spans="2:10" ht="9.75" customHeight="1">
      <c r="B9" s="2"/>
      <c r="C9" s="2"/>
      <c r="D9" s="2"/>
      <c r="E9" s="2"/>
      <c r="F9" s="3"/>
      <c r="G9" s="4"/>
      <c r="H9" s="4"/>
      <c r="I9" s="4"/>
      <c r="J9" s="4"/>
    </row>
    <row r="10" spans="2:10" ht="16.5" customHeight="1">
      <c r="B10" s="76" t="str">
        <f>"『"&amp;C13&amp;"』사업에 대한 계약금액 산출내역서를 아래와 같이 제출합니다."</f>
        <v>『2023 미국 LA 공항 픽업/샌딩 및 안전교육비』사업에 대한 계약금액 산출내역서를 아래와 같이 제출합니다.</v>
      </c>
      <c r="C10" s="76"/>
      <c r="D10" s="76"/>
      <c r="E10" s="76"/>
      <c r="F10" s="76"/>
      <c r="G10" s="76"/>
      <c r="H10" s="76"/>
      <c r="I10" s="76"/>
      <c r="J10" s="76"/>
    </row>
    <row r="11" spans="2:10">
      <c r="B11" s="76"/>
      <c r="C11" s="76"/>
      <c r="D11" s="76"/>
      <c r="E11" s="76"/>
      <c r="F11" s="76"/>
      <c r="G11" s="76"/>
      <c r="H11" s="76"/>
      <c r="I11" s="76"/>
      <c r="J11" s="76"/>
    </row>
    <row r="12" spans="2:10">
      <c r="B12" s="77" t="s">
        <v>3</v>
      </c>
      <c r="C12" s="78"/>
      <c r="D12" s="78"/>
      <c r="E12" s="78"/>
      <c r="F12" s="78"/>
      <c r="G12" s="78"/>
      <c r="H12" s="78"/>
      <c r="I12" s="78"/>
      <c r="J12" s="78"/>
    </row>
    <row r="13" spans="2:10">
      <c r="B13" s="13" t="s">
        <v>13</v>
      </c>
      <c r="C13" s="79" t="s">
        <v>38</v>
      </c>
      <c r="D13" s="79"/>
      <c r="E13" s="79"/>
      <c r="F13" s="79"/>
      <c r="G13" s="79"/>
      <c r="H13" s="79"/>
      <c r="I13" s="79"/>
      <c r="J13" s="79"/>
    </row>
    <row r="14" spans="2:10">
      <c r="B14" s="13" t="s">
        <v>14</v>
      </c>
      <c r="C14" s="65">
        <v>45159</v>
      </c>
      <c r="D14" s="65"/>
      <c r="E14" s="65"/>
      <c r="F14" s="65"/>
      <c r="G14" s="65"/>
      <c r="H14" s="65"/>
      <c r="I14" s="65"/>
      <c r="J14" s="65"/>
    </row>
    <row r="15" spans="2:10">
      <c r="B15" s="13" t="s">
        <v>26</v>
      </c>
      <c r="C15" s="14" t="s">
        <v>41</v>
      </c>
      <c r="D15" s="15"/>
      <c r="E15" s="16"/>
      <c r="F15" s="16"/>
      <c r="G15" s="17"/>
      <c r="H15" s="16"/>
      <c r="I15" s="16"/>
      <c r="J15" s="16"/>
    </row>
    <row r="16" spans="2:10">
      <c r="B16" s="13" t="s">
        <v>25</v>
      </c>
      <c r="C16" s="14" t="s">
        <v>42</v>
      </c>
      <c r="D16" s="15"/>
      <c r="E16" s="16"/>
      <c r="F16" s="16"/>
      <c r="G16" s="17"/>
      <c r="H16" s="16"/>
      <c r="I16" s="16"/>
      <c r="J16" s="16"/>
    </row>
    <row r="17" spans="2:10">
      <c r="B17" s="13" t="s">
        <v>43</v>
      </c>
      <c r="C17" s="25"/>
      <c r="D17" s="1"/>
      <c r="E17" s="1"/>
      <c r="F17" s="1"/>
      <c r="G17" s="1"/>
      <c r="H17" s="1"/>
      <c r="I17" s="5"/>
      <c r="J17" s="6"/>
    </row>
    <row r="18" spans="2:10" ht="17.25" thickBot="1">
      <c r="B18" s="20"/>
      <c r="C18" s="20"/>
      <c r="D18" s="20"/>
      <c r="E18" s="20"/>
      <c r="F18" s="20"/>
      <c r="G18" s="20"/>
      <c r="H18" s="20"/>
      <c r="I18" s="20"/>
      <c r="J18" s="21" t="s">
        <v>4</v>
      </c>
    </row>
    <row r="19" spans="2:10" ht="20.100000000000001" customHeight="1" thickBot="1">
      <c r="B19" s="22" t="s">
        <v>20</v>
      </c>
      <c r="C19" s="22" t="s">
        <v>16</v>
      </c>
      <c r="D19" s="100" t="s">
        <v>19</v>
      </c>
      <c r="E19" s="101"/>
      <c r="F19" s="22" t="s">
        <v>17</v>
      </c>
      <c r="G19" s="22" t="s">
        <v>18</v>
      </c>
      <c r="H19" s="22" t="s">
        <v>22</v>
      </c>
      <c r="I19" s="22" t="s">
        <v>21</v>
      </c>
      <c r="J19" s="22" t="s">
        <v>5</v>
      </c>
    </row>
    <row r="20" spans="2:10" ht="24" customHeight="1">
      <c r="B20" s="102" t="s">
        <v>44</v>
      </c>
      <c r="C20" s="51" t="s">
        <v>47</v>
      </c>
      <c r="D20" s="105" t="s">
        <v>46</v>
      </c>
      <c r="E20" s="106"/>
      <c r="F20" s="37">
        <v>2090000</v>
      </c>
      <c r="G20" s="33">
        <v>1</v>
      </c>
      <c r="H20" s="34" t="s">
        <v>27</v>
      </c>
      <c r="I20" s="38">
        <f>F20*G20</f>
        <v>2090000</v>
      </c>
      <c r="J20" s="44"/>
    </row>
    <row r="21" spans="2:10" ht="24" customHeight="1">
      <c r="B21" s="103"/>
      <c r="C21" s="18" t="s">
        <v>48</v>
      </c>
      <c r="D21" s="70" t="s">
        <v>46</v>
      </c>
      <c r="E21" s="71"/>
      <c r="F21" s="35">
        <v>2090000</v>
      </c>
      <c r="G21" s="23">
        <v>1</v>
      </c>
      <c r="H21" s="36" t="s">
        <v>27</v>
      </c>
      <c r="I21" s="19">
        <f>F21*G21</f>
        <v>2090000</v>
      </c>
      <c r="J21" s="50"/>
    </row>
    <row r="22" spans="2:10" ht="24" customHeight="1">
      <c r="B22" s="103"/>
      <c r="C22" s="45" t="s">
        <v>54</v>
      </c>
      <c r="D22" s="66" t="s">
        <v>53</v>
      </c>
      <c r="E22" s="67"/>
      <c r="F22" s="46"/>
      <c r="G22" s="47"/>
      <c r="H22" s="48"/>
      <c r="I22" s="49">
        <f>F22*G22</f>
        <v>0</v>
      </c>
      <c r="J22" s="32"/>
    </row>
    <row r="23" spans="2:10" ht="24.95" customHeight="1" thickBot="1">
      <c r="B23" s="104"/>
      <c r="C23" s="107" t="s">
        <v>31</v>
      </c>
      <c r="D23" s="108"/>
      <c r="E23" s="108"/>
      <c r="F23" s="108"/>
      <c r="G23" s="108"/>
      <c r="H23" s="109">
        <f>SUM(I20:I22)</f>
        <v>4180000</v>
      </c>
      <c r="I23" s="110"/>
      <c r="J23" s="26" t="s">
        <v>29</v>
      </c>
    </row>
    <row r="24" spans="2:10" ht="24" customHeight="1">
      <c r="B24" s="102" t="s">
        <v>45</v>
      </c>
      <c r="C24" s="24" t="s">
        <v>49</v>
      </c>
      <c r="D24" s="111" t="s">
        <v>50</v>
      </c>
      <c r="E24" s="112"/>
      <c r="F24" s="28">
        <v>330000</v>
      </c>
      <c r="G24" s="29">
        <v>1</v>
      </c>
      <c r="H24" s="30" t="s">
        <v>23</v>
      </c>
      <c r="I24" s="31">
        <f>F24*G24</f>
        <v>330000</v>
      </c>
      <c r="J24" s="68"/>
    </row>
    <row r="25" spans="2:10" ht="24" customHeight="1">
      <c r="B25" s="103"/>
      <c r="C25" s="39" t="s">
        <v>52</v>
      </c>
      <c r="D25" s="66" t="s">
        <v>51</v>
      </c>
      <c r="E25" s="67"/>
      <c r="F25" s="40">
        <v>0</v>
      </c>
      <c r="G25" s="41">
        <v>1</v>
      </c>
      <c r="H25" s="42" t="s">
        <v>30</v>
      </c>
      <c r="I25" s="43">
        <f>F25*G25</f>
        <v>0</v>
      </c>
      <c r="J25" s="69"/>
    </row>
    <row r="26" spans="2:10" ht="24.95" customHeight="1">
      <c r="B26" s="104"/>
      <c r="C26" s="107" t="s">
        <v>32</v>
      </c>
      <c r="D26" s="108"/>
      <c r="E26" s="108"/>
      <c r="F26" s="108"/>
      <c r="G26" s="108"/>
      <c r="H26" s="109">
        <f>SUM(I24:I25)</f>
        <v>330000</v>
      </c>
      <c r="I26" s="110"/>
      <c r="J26" s="26" t="s">
        <v>29</v>
      </c>
    </row>
    <row r="27" spans="2:10" ht="12.75" customHeight="1">
      <c r="B27" s="56"/>
      <c r="C27" s="57"/>
      <c r="D27" s="57"/>
      <c r="E27" s="57"/>
      <c r="F27" s="57"/>
      <c r="G27" s="57"/>
      <c r="H27" s="57"/>
      <c r="I27" s="57"/>
      <c r="J27" s="58"/>
    </row>
    <row r="28" spans="2:10" ht="24.95" customHeight="1">
      <c r="B28" s="59" t="s">
        <v>56</v>
      </c>
      <c r="C28" s="60"/>
      <c r="D28" s="60"/>
      <c r="E28" s="60"/>
      <c r="F28" s="60"/>
      <c r="G28" s="60"/>
      <c r="H28" s="63">
        <f>H23+H26</f>
        <v>4510000</v>
      </c>
      <c r="I28" s="64"/>
      <c r="J28" s="52" t="s">
        <v>55</v>
      </c>
    </row>
    <row r="29" spans="2:10" ht="24.95" customHeight="1">
      <c r="B29" s="59" t="s">
        <v>33</v>
      </c>
      <c r="C29" s="60"/>
      <c r="D29" s="60"/>
      <c r="E29" s="60"/>
      <c r="F29" s="60"/>
      <c r="G29" s="60"/>
      <c r="H29" s="61">
        <v>4500000</v>
      </c>
      <c r="I29" s="62"/>
      <c r="J29" s="62"/>
    </row>
    <row r="30" spans="2:10" ht="12.75" customHeight="1">
      <c r="B30" s="56"/>
      <c r="C30" s="57"/>
      <c r="D30" s="57"/>
      <c r="E30" s="57"/>
      <c r="F30" s="57"/>
      <c r="G30" s="57"/>
      <c r="H30" s="57"/>
      <c r="I30" s="57"/>
      <c r="J30" s="58"/>
    </row>
    <row r="31" spans="2:10" s="27" customFormat="1" ht="24.75" customHeight="1">
      <c r="B31" s="95" t="s">
        <v>6</v>
      </c>
      <c r="C31" s="96"/>
      <c r="D31" s="96"/>
      <c r="E31" s="96"/>
      <c r="F31" s="96"/>
      <c r="G31" s="96"/>
      <c r="H31" s="53">
        <f>H29/11*10</f>
        <v>4090909.0909090913</v>
      </c>
      <c r="I31" s="54"/>
      <c r="J31" s="55"/>
    </row>
    <row r="32" spans="2:10" s="27" customFormat="1" ht="24.95" customHeight="1">
      <c r="B32" s="95" t="s">
        <v>28</v>
      </c>
      <c r="C32" s="96"/>
      <c r="D32" s="96"/>
      <c r="E32" s="96"/>
      <c r="F32" s="96"/>
      <c r="G32" s="96"/>
      <c r="H32" s="97">
        <f>H31*0.1</f>
        <v>409090.90909090918</v>
      </c>
      <c r="I32" s="98"/>
      <c r="J32" s="99"/>
    </row>
  </sheetData>
  <mergeCells count="40">
    <mergeCell ref="B32:G32"/>
    <mergeCell ref="H32:J32"/>
    <mergeCell ref="D19:E19"/>
    <mergeCell ref="B20:B23"/>
    <mergeCell ref="D20:E20"/>
    <mergeCell ref="C23:G23"/>
    <mergeCell ref="H23:I23"/>
    <mergeCell ref="B24:B26"/>
    <mergeCell ref="C26:G26"/>
    <mergeCell ref="H26:I26"/>
    <mergeCell ref="D24:E24"/>
    <mergeCell ref="D25:E25"/>
    <mergeCell ref="B30:J30"/>
    <mergeCell ref="B31:G31"/>
    <mergeCell ref="B1:J1"/>
    <mergeCell ref="B2:J2"/>
    <mergeCell ref="B3:J3"/>
    <mergeCell ref="C4:E4"/>
    <mergeCell ref="G4:J4"/>
    <mergeCell ref="C14:J14"/>
    <mergeCell ref="D22:E22"/>
    <mergeCell ref="J24:J25"/>
    <mergeCell ref="D21:E21"/>
    <mergeCell ref="C5:E5"/>
    <mergeCell ref="G5:J5"/>
    <mergeCell ref="B10:J11"/>
    <mergeCell ref="B12:J12"/>
    <mergeCell ref="C13:J13"/>
    <mergeCell ref="C6:E6"/>
    <mergeCell ref="G6:J6"/>
    <mergeCell ref="C7:E7"/>
    <mergeCell ref="G7:J7"/>
    <mergeCell ref="C8:E8"/>
    <mergeCell ref="G8:J8"/>
    <mergeCell ref="H31:J31"/>
    <mergeCell ref="B27:J27"/>
    <mergeCell ref="B29:G29"/>
    <mergeCell ref="H29:J29"/>
    <mergeCell ref="B28:G28"/>
    <mergeCell ref="H28:I28"/>
  </mergeCells>
  <phoneticPr fontId="1" type="noConversion"/>
  <printOptions horizontalCentered="1"/>
  <pageMargins left="0.39370078740157483" right="0.39370078740157483" top="0.78740157480314965" bottom="0" header="0.31496062992125984" footer="0.3937007874015748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0F66-5A64-4BB7-8F92-8EE27DA67E5B}">
  <sheetPr>
    <tabColor theme="1"/>
    <pageSetUpPr fitToPage="1"/>
  </sheetPr>
  <dimension ref="B1:J46"/>
  <sheetViews>
    <sheetView tabSelected="1" view="pageBreakPreview" topLeftCell="A29" zoomScaleNormal="100" zoomScaleSheetLayoutView="100" workbookViewId="0">
      <selection activeCell="I43" sqref="I43"/>
    </sheetView>
  </sheetViews>
  <sheetFormatPr defaultRowHeight="16.5"/>
  <cols>
    <col min="1" max="1" width="1.75" customWidth="1"/>
    <col min="2" max="2" width="10.625" customWidth="1"/>
    <col min="3" max="3" width="17.625" customWidth="1"/>
    <col min="4" max="4" width="11.625" customWidth="1"/>
    <col min="5" max="5" width="13.25" customWidth="1"/>
    <col min="6" max="6" width="10.625" customWidth="1"/>
    <col min="7" max="8" width="6.875" customWidth="1"/>
    <col min="9" max="9" width="10.875" customWidth="1"/>
    <col min="10" max="10" width="21.25" customWidth="1"/>
    <col min="12" max="12" width="13" bestFit="1" customWidth="1"/>
    <col min="13" max="13" width="9.875" bestFit="1" customWidth="1"/>
  </cols>
  <sheetData>
    <row r="1" spans="2:10" ht="19.5" customHeight="1">
      <c r="B1" s="117" t="s">
        <v>57</v>
      </c>
      <c r="C1" s="117"/>
      <c r="D1" s="117"/>
      <c r="E1" s="117"/>
      <c r="F1" s="117"/>
      <c r="G1" s="117"/>
      <c r="H1" s="117"/>
      <c r="I1" s="117"/>
      <c r="J1" s="117"/>
    </row>
    <row r="2" spans="2:10" ht="45" customHeight="1">
      <c r="B2" s="117"/>
      <c r="C2" s="117"/>
      <c r="D2" s="117"/>
      <c r="E2" s="117"/>
      <c r="F2" s="117"/>
      <c r="G2" s="117"/>
      <c r="H2" s="117"/>
      <c r="I2" s="117"/>
      <c r="J2" s="117"/>
    </row>
    <row r="3" spans="2:10" ht="6.75" customHeight="1">
      <c r="B3" s="90"/>
      <c r="C3" s="90"/>
      <c r="D3" s="90"/>
      <c r="E3" s="90"/>
      <c r="F3" s="90"/>
      <c r="G3" s="90"/>
      <c r="H3" s="90"/>
      <c r="I3" s="90"/>
      <c r="J3" s="90"/>
    </row>
    <row r="4" spans="2:10">
      <c r="B4" s="7" t="s">
        <v>12</v>
      </c>
      <c r="C4" s="91" t="s">
        <v>40</v>
      </c>
      <c r="D4" s="91"/>
      <c r="E4" s="92"/>
      <c r="F4" s="10" t="s">
        <v>12</v>
      </c>
      <c r="G4" s="93" t="s">
        <v>9</v>
      </c>
      <c r="H4" s="93"/>
      <c r="I4" s="93"/>
      <c r="J4" s="94"/>
    </row>
    <row r="5" spans="2:10" ht="16.5" customHeight="1">
      <c r="B5" s="8" t="s">
        <v>1</v>
      </c>
      <c r="C5" s="72" t="s">
        <v>39</v>
      </c>
      <c r="D5" s="72"/>
      <c r="E5" s="73"/>
      <c r="F5" s="11" t="s">
        <v>1</v>
      </c>
      <c r="G5" s="74"/>
      <c r="H5" s="74"/>
      <c r="I5" s="74"/>
      <c r="J5" s="75"/>
    </row>
    <row r="6" spans="2:10">
      <c r="B6" s="8" t="s">
        <v>7</v>
      </c>
      <c r="C6" s="72" t="s">
        <v>35</v>
      </c>
      <c r="D6" s="72"/>
      <c r="E6" s="73"/>
      <c r="F6" s="11" t="s">
        <v>7</v>
      </c>
      <c r="G6" s="80" t="s">
        <v>24</v>
      </c>
      <c r="H6" s="80"/>
      <c r="I6" s="80"/>
      <c r="J6" s="81"/>
    </row>
    <row r="7" spans="2:10">
      <c r="B7" s="8" t="s">
        <v>11</v>
      </c>
      <c r="C7" s="72" t="s">
        <v>36</v>
      </c>
      <c r="D7" s="72"/>
      <c r="E7" s="73"/>
      <c r="F7" s="11" t="s">
        <v>8</v>
      </c>
      <c r="G7" s="74" t="s">
        <v>10</v>
      </c>
      <c r="H7" s="74"/>
      <c r="I7" s="74"/>
      <c r="J7" s="75"/>
    </row>
    <row r="8" spans="2:10">
      <c r="B8" s="9" t="s">
        <v>8</v>
      </c>
      <c r="C8" s="82" t="s">
        <v>37</v>
      </c>
      <c r="D8" s="82"/>
      <c r="E8" s="83"/>
      <c r="F8" s="12" t="s">
        <v>2</v>
      </c>
      <c r="G8" s="84">
        <v>45142</v>
      </c>
      <c r="H8" s="85"/>
      <c r="I8" s="85"/>
      <c r="J8" s="86"/>
    </row>
    <row r="9" spans="2:10" ht="9.75" customHeight="1">
      <c r="B9" s="2"/>
      <c r="C9" s="2"/>
      <c r="D9" s="2"/>
      <c r="E9" s="2"/>
      <c r="F9" s="3"/>
      <c r="G9" s="4"/>
      <c r="H9" s="4"/>
      <c r="I9" s="4"/>
      <c r="J9" s="4"/>
    </row>
    <row r="10" spans="2:10" ht="16.5" customHeight="1">
      <c r="B10" s="76" t="str">
        <f>"『"&amp;C13&amp;"』사업에 대한 입금을 요청드립니다."</f>
        <v>『2023 미국 LA 공항 픽업/샌딩 및 안전교육비』사업에 대한 입금을 요청드립니다.</v>
      </c>
      <c r="C10" s="76"/>
      <c r="D10" s="76"/>
      <c r="E10" s="76"/>
      <c r="F10" s="76"/>
      <c r="G10" s="76"/>
      <c r="H10" s="76"/>
      <c r="I10" s="76"/>
      <c r="J10" s="76"/>
    </row>
    <row r="11" spans="2:10">
      <c r="B11" s="76"/>
      <c r="C11" s="76"/>
      <c r="D11" s="76"/>
      <c r="E11" s="76"/>
      <c r="F11" s="76"/>
      <c r="G11" s="76"/>
      <c r="H11" s="76"/>
      <c r="I11" s="76"/>
      <c r="J11" s="76"/>
    </row>
    <row r="12" spans="2:10">
      <c r="B12" s="77" t="s">
        <v>3</v>
      </c>
      <c r="C12" s="78"/>
      <c r="D12" s="78"/>
      <c r="E12" s="78"/>
      <c r="F12" s="78"/>
      <c r="G12" s="78"/>
      <c r="H12" s="78"/>
      <c r="I12" s="78"/>
      <c r="J12" s="78"/>
    </row>
    <row r="13" spans="2:10">
      <c r="B13" s="13" t="s">
        <v>13</v>
      </c>
      <c r="C13" s="79" t="s">
        <v>38</v>
      </c>
      <c r="D13" s="79"/>
      <c r="E13" s="79"/>
      <c r="F13" s="79"/>
      <c r="G13" s="79"/>
      <c r="H13" s="79"/>
      <c r="I13" s="79"/>
      <c r="J13" s="79"/>
    </row>
    <row r="14" spans="2:10">
      <c r="B14" s="13" t="s">
        <v>14</v>
      </c>
      <c r="C14" s="65">
        <v>45159</v>
      </c>
      <c r="D14" s="65"/>
      <c r="E14" s="65"/>
      <c r="F14" s="65"/>
      <c r="G14" s="65"/>
      <c r="H14" s="65"/>
      <c r="I14" s="65"/>
      <c r="J14" s="65"/>
    </row>
    <row r="15" spans="2:10">
      <c r="B15" s="13" t="s">
        <v>58</v>
      </c>
      <c r="C15" s="14" t="s">
        <v>42</v>
      </c>
      <c r="D15" s="15"/>
      <c r="E15" s="16"/>
      <c r="F15" s="16"/>
      <c r="G15" s="17"/>
      <c r="H15" s="16"/>
      <c r="I15" s="16"/>
      <c r="J15" s="16"/>
    </row>
    <row r="16" spans="2:10" ht="17.25" thickBot="1">
      <c r="B16" s="113" t="s">
        <v>59</v>
      </c>
      <c r="C16" s="20"/>
      <c r="D16" s="20"/>
      <c r="E16" s="20"/>
      <c r="F16" s="20"/>
      <c r="G16" s="20"/>
      <c r="H16" s="20"/>
      <c r="I16" s="20"/>
      <c r="J16" s="21" t="s">
        <v>4</v>
      </c>
    </row>
    <row r="17" spans="2:10" ht="20.100000000000001" customHeight="1" thickBot="1">
      <c r="B17" s="22" t="s">
        <v>20</v>
      </c>
      <c r="C17" s="22" t="s">
        <v>16</v>
      </c>
      <c r="D17" s="100" t="s">
        <v>19</v>
      </c>
      <c r="E17" s="101"/>
      <c r="F17" s="22" t="s">
        <v>17</v>
      </c>
      <c r="G17" s="22" t="s">
        <v>18</v>
      </c>
      <c r="H17" s="22" t="s">
        <v>22</v>
      </c>
      <c r="I17" s="22" t="s">
        <v>21</v>
      </c>
      <c r="J17" s="22" t="s">
        <v>5</v>
      </c>
    </row>
    <row r="18" spans="2:10" ht="24" customHeight="1">
      <c r="B18" s="102" t="s">
        <v>44</v>
      </c>
      <c r="C18" s="51" t="s">
        <v>47</v>
      </c>
      <c r="D18" s="105" t="s">
        <v>46</v>
      </c>
      <c r="E18" s="106"/>
      <c r="F18" s="37">
        <v>2090000</v>
      </c>
      <c r="G18" s="33">
        <v>1</v>
      </c>
      <c r="H18" s="34" t="s">
        <v>27</v>
      </c>
      <c r="I18" s="38">
        <f>F18*G18</f>
        <v>2090000</v>
      </c>
      <c r="J18" s="44"/>
    </row>
    <row r="19" spans="2:10" ht="24" customHeight="1">
      <c r="B19" s="103"/>
      <c r="C19" s="18" t="s">
        <v>48</v>
      </c>
      <c r="D19" s="70" t="s">
        <v>46</v>
      </c>
      <c r="E19" s="71"/>
      <c r="F19" s="35">
        <v>2090000</v>
      </c>
      <c r="G19" s="23">
        <v>1</v>
      </c>
      <c r="H19" s="36" t="s">
        <v>27</v>
      </c>
      <c r="I19" s="19">
        <f>F19*G19</f>
        <v>2090000</v>
      </c>
      <c r="J19" s="50"/>
    </row>
    <row r="20" spans="2:10" ht="24" customHeight="1">
      <c r="B20" s="103"/>
      <c r="C20" s="45" t="s">
        <v>54</v>
      </c>
      <c r="D20" s="66" t="s">
        <v>53</v>
      </c>
      <c r="E20" s="67"/>
      <c r="F20" s="46"/>
      <c r="G20" s="47"/>
      <c r="H20" s="48"/>
      <c r="I20" s="49">
        <f>F20*G20</f>
        <v>0</v>
      </c>
      <c r="J20" s="32"/>
    </row>
    <row r="21" spans="2:10" ht="24.95" customHeight="1" thickBot="1">
      <c r="B21" s="104"/>
      <c r="C21" s="107" t="s">
        <v>31</v>
      </c>
      <c r="D21" s="108"/>
      <c r="E21" s="108"/>
      <c r="F21" s="108"/>
      <c r="G21" s="108"/>
      <c r="H21" s="109">
        <f>SUM(I18:I20)</f>
        <v>4180000</v>
      </c>
      <c r="I21" s="110"/>
      <c r="J21" s="26" t="s">
        <v>29</v>
      </c>
    </row>
    <row r="22" spans="2:10" ht="24" customHeight="1">
      <c r="B22" s="102" t="s">
        <v>45</v>
      </c>
      <c r="C22" s="24" t="s">
        <v>49</v>
      </c>
      <c r="D22" s="111" t="s">
        <v>50</v>
      </c>
      <c r="E22" s="112"/>
      <c r="F22" s="28">
        <v>330000</v>
      </c>
      <c r="G22" s="29">
        <v>1</v>
      </c>
      <c r="H22" s="30" t="s">
        <v>23</v>
      </c>
      <c r="I22" s="31">
        <f>F22*G22</f>
        <v>330000</v>
      </c>
      <c r="J22" s="68"/>
    </row>
    <row r="23" spans="2:10" ht="24" customHeight="1">
      <c r="B23" s="103"/>
      <c r="C23" s="39" t="s">
        <v>52</v>
      </c>
      <c r="D23" s="66" t="s">
        <v>51</v>
      </c>
      <c r="E23" s="67"/>
      <c r="F23" s="40">
        <v>0</v>
      </c>
      <c r="G23" s="41">
        <v>1</v>
      </c>
      <c r="H23" s="42" t="s">
        <v>30</v>
      </c>
      <c r="I23" s="43">
        <f>F23*G23</f>
        <v>0</v>
      </c>
      <c r="J23" s="69"/>
    </row>
    <row r="24" spans="2:10" ht="24.95" customHeight="1">
      <c r="B24" s="104"/>
      <c r="C24" s="107" t="s">
        <v>32</v>
      </c>
      <c r="D24" s="108"/>
      <c r="E24" s="108"/>
      <c r="F24" s="108"/>
      <c r="G24" s="108"/>
      <c r="H24" s="109">
        <f>SUM(I22:I23)</f>
        <v>330000</v>
      </c>
      <c r="I24" s="110"/>
      <c r="J24" s="26" t="s">
        <v>29</v>
      </c>
    </row>
    <row r="25" spans="2:10" ht="12.75" customHeight="1">
      <c r="B25" s="56"/>
      <c r="C25" s="57"/>
      <c r="D25" s="57"/>
      <c r="E25" s="57"/>
      <c r="F25" s="57"/>
      <c r="G25" s="57"/>
      <c r="H25" s="57"/>
      <c r="I25" s="57"/>
      <c r="J25" s="58"/>
    </row>
    <row r="26" spans="2:10" ht="24.95" customHeight="1">
      <c r="B26" s="59" t="s">
        <v>56</v>
      </c>
      <c r="C26" s="60"/>
      <c r="D26" s="60"/>
      <c r="E26" s="60"/>
      <c r="F26" s="60"/>
      <c r="G26" s="60"/>
      <c r="H26" s="63">
        <f>H21+H24</f>
        <v>4510000</v>
      </c>
      <c r="I26" s="64"/>
      <c r="J26" s="52" t="s">
        <v>55</v>
      </c>
    </row>
    <row r="27" spans="2:10" ht="24.95" customHeight="1">
      <c r="B27" s="59" t="s">
        <v>33</v>
      </c>
      <c r="C27" s="60"/>
      <c r="D27" s="60"/>
      <c r="E27" s="60"/>
      <c r="F27" s="60"/>
      <c r="G27" s="60"/>
      <c r="H27" s="61">
        <v>4500000</v>
      </c>
      <c r="I27" s="62"/>
      <c r="J27" s="62"/>
    </row>
    <row r="28" spans="2:10" ht="12.75" customHeight="1">
      <c r="B28" s="56"/>
      <c r="C28" s="57"/>
      <c r="D28" s="57"/>
      <c r="E28" s="57"/>
      <c r="F28" s="57"/>
      <c r="G28" s="57"/>
      <c r="H28" s="57"/>
      <c r="I28" s="57"/>
      <c r="J28" s="58"/>
    </row>
    <row r="29" spans="2:10" s="27" customFormat="1" ht="24.75" customHeight="1">
      <c r="B29" s="95" t="s">
        <v>6</v>
      </c>
      <c r="C29" s="96"/>
      <c r="D29" s="96"/>
      <c r="E29" s="96"/>
      <c r="F29" s="96"/>
      <c r="G29" s="96"/>
      <c r="H29" s="53">
        <f>H27/11*10</f>
        <v>4090909.0909090913</v>
      </c>
      <c r="I29" s="54"/>
      <c r="J29" s="55"/>
    </row>
    <row r="30" spans="2:10" s="27" customFormat="1" ht="24.95" customHeight="1">
      <c r="B30" s="95" t="s">
        <v>28</v>
      </c>
      <c r="C30" s="96"/>
      <c r="D30" s="96"/>
      <c r="E30" s="96"/>
      <c r="F30" s="96"/>
      <c r="G30" s="96"/>
      <c r="H30" s="97">
        <f>H29*0.1</f>
        <v>409090.90909090918</v>
      </c>
      <c r="I30" s="98"/>
      <c r="J30" s="99"/>
    </row>
    <row r="33" spans="2:10">
      <c r="C33" s="114"/>
    </row>
    <row r="34" spans="2:10">
      <c r="B34" t="s">
        <v>61</v>
      </c>
      <c r="C34" s="114" t="s">
        <v>62</v>
      </c>
    </row>
    <row r="35" spans="2:10">
      <c r="B35" t="s">
        <v>60</v>
      </c>
      <c r="C35" s="114" t="s">
        <v>63</v>
      </c>
    </row>
    <row r="39" spans="2:10">
      <c r="B39" s="116" t="s">
        <v>64</v>
      </c>
      <c r="C39" s="116"/>
      <c r="D39" s="116"/>
      <c r="E39" s="116"/>
      <c r="F39" s="116"/>
      <c r="G39" s="116"/>
      <c r="H39" s="116"/>
      <c r="I39" s="116"/>
      <c r="J39" s="116"/>
    </row>
    <row r="40" spans="2:10">
      <c r="B40" s="115"/>
      <c r="C40" s="115"/>
      <c r="D40" s="115"/>
      <c r="E40" s="115"/>
      <c r="F40" s="115"/>
      <c r="G40" s="115"/>
      <c r="H40" s="115"/>
      <c r="I40" s="115"/>
      <c r="J40" s="115"/>
    </row>
    <row r="42" spans="2:10">
      <c r="B42" s="118">
        <v>45168</v>
      </c>
      <c r="C42" s="116"/>
      <c r="D42" s="116"/>
      <c r="E42" s="116"/>
      <c r="F42" s="116"/>
      <c r="G42" s="116"/>
      <c r="H42" s="116"/>
      <c r="I42" s="116"/>
      <c r="J42" s="116"/>
    </row>
    <row r="43" spans="2:10">
      <c r="B43" s="115"/>
      <c r="C43" s="115"/>
      <c r="D43" s="115"/>
      <c r="E43" s="115"/>
      <c r="F43" s="115"/>
      <c r="G43" s="115"/>
      <c r="H43" s="115"/>
      <c r="I43" s="115"/>
      <c r="J43" s="115"/>
    </row>
    <row r="44" spans="2:10">
      <c r="B44" s="115"/>
      <c r="C44" s="115"/>
      <c r="D44" s="115"/>
      <c r="E44" s="115"/>
      <c r="F44" s="115"/>
      <c r="G44" s="115"/>
      <c r="H44" s="115"/>
      <c r="I44" s="115"/>
      <c r="J44" s="115"/>
    </row>
    <row r="45" spans="2:10">
      <c r="B45" s="115"/>
      <c r="C45" s="115"/>
      <c r="D45" s="115"/>
      <c r="E45" s="115"/>
      <c r="F45" s="115"/>
      <c r="G45" s="115"/>
      <c r="H45" s="115"/>
      <c r="I45" s="115"/>
      <c r="J45" s="115"/>
    </row>
    <row r="46" spans="2:10" ht="37.5">
      <c r="B46" s="119" t="s">
        <v>65</v>
      </c>
      <c r="C46" s="119"/>
      <c r="D46" s="119"/>
      <c r="E46" s="119"/>
      <c r="F46" s="119"/>
      <c r="G46" s="119"/>
      <c r="H46" s="119"/>
      <c r="I46" s="119"/>
      <c r="J46" s="119"/>
    </row>
  </sheetData>
  <mergeCells count="42">
    <mergeCell ref="B46:J46"/>
    <mergeCell ref="B29:G29"/>
    <mergeCell ref="H29:J29"/>
    <mergeCell ref="B30:G30"/>
    <mergeCell ref="H30:J30"/>
    <mergeCell ref="B39:J39"/>
    <mergeCell ref="B42:J42"/>
    <mergeCell ref="B25:J25"/>
    <mergeCell ref="B26:G26"/>
    <mergeCell ref="H26:I26"/>
    <mergeCell ref="B27:G27"/>
    <mergeCell ref="H27:J27"/>
    <mergeCell ref="B28:J28"/>
    <mergeCell ref="H21:I21"/>
    <mergeCell ref="B22:B24"/>
    <mergeCell ref="D22:E22"/>
    <mergeCell ref="J22:J23"/>
    <mergeCell ref="D23:E23"/>
    <mergeCell ref="C24:G24"/>
    <mergeCell ref="H24:I24"/>
    <mergeCell ref="B10:J11"/>
    <mergeCell ref="B12:J12"/>
    <mergeCell ref="C13:J13"/>
    <mergeCell ref="C14:J14"/>
    <mergeCell ref="D17:E17"/>
    <mergeCell ref="B18:B21"/>
    <mergeCell ref="D18:E18"/>
    <mergeCell ref="D19:E19"/>
    <mergeCell ref="D20:E20"/>
    <mergeCell ref="C21:G21"/>
    <mergeCell ref="C6:E6"/>
    <mergeCell ref="G6:J6"/>
    <mergeCell ref="C7:E7"/>
    <mergeCell ref="G7:J7"/>
    <mergeCell ref="C8:E8"/>
    <mergeCell ref="G8:J8"/>
    <mergeCell ref="B3:J3"/>
    <mergeCell ref="C4:E4"/>
    <mergeCell ref="G4:J4"/>
    <mergeCell ref="C5:E5"/>
    <mergeCell ref="G5:J5"/>
    <mergeCell ref="B1:J2"/>
  </mergeCells>
  <phoneticPr fontId="1" type="noConversion"/>
  <printOptions horizontalCentered="1"/>
  <pageMargins left="0.39370078740157483" right="0.39370078740157483" top="0.78740157480314965" bottom="0" header="0.31496062992125984" footer="0.3937007874015748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G w Q U x c G d L G k A A A A 9 Q A A A B I A H A B D b 2 5 m a W c v U G F j a 2 F n Z S 5 4 b W w g o h g A K K A U A A A A A A A A A A A A A A A A A A A A A A A A A A A A h Y 9 N D o I w G E S v Q r q n B f y J k o + y c K k k R h P j t i k V G q A 1 t F j u 5 s I j e Q U x i r p z O f P e Y u Z + v U H a N 7 V 3 E a 2 R W i U o x A H y h O I 6 l 6 p I U G d P / g K l F L a M V 6 w Q 3 i A r E / c m T 1 B p 7 T k m x D m H 3 Q T r t i B R E I T k m G 3 2 v B Q N Q x 9 Z / p d 9 q Y x l i g t E 4 f A a Q y O 8 n O H 5 d J g E Z O w g k + r L o 4 E 9 6 U 8 J q 6 6 2 X S t o p f 3 1 D s g Y g b w v 0 A d Q S w M E F A A C A A g A Q G w Q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B s E F M o i k e 4 D g A A A B E A A A A T A B w A R m 9 y b X V s Y X M v U 2 V j d G l v b j E u b S C i G A A o o B Q A A A A A A A A A A A A A A A A A A A A A A A A A A A A r T k 0 u y c z P U w i G 0 I b W A F B L A Q I t A B Q A A g A I A E B s E F M X B n S x p A A A A P U A A A A S A A A A A A A A A A A A A A A A A A A A A A B D b 2 5 m a W c v U G F j a 2 F n Z S 5 4 b W x Q S w E C L Q A U A A I A C A B A b B B T D 8 r p q 6 Q A A A D p A A A A E w A A A A A A A A A A A A A A A A D w A A A A W 0 N v b n R l b n R f V H l w Z X N d L n h t b F B L A Q I t A B Q A A g A I A E B s E F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R j F J C S 2 s 0 Q o J j B 6 v W 1 K S V A A A A A A I A A A A A A B B m A A A A A Q A A I A A A A E T Z C P 7 E O / 4 9 2 d G D J n 5 t 2 J C A g 2 H r 0 R 6 z I c i / T x S j u x N G A A A A A A 6 A A A A A A g A A I A A A A B x I a F I g 4 E p D a d R 7 q c w f / f 9 i U H G e m J c 8 x z g M / c m A v D 3 r U A A A A H b n E E n f B f 8 E T v Q W o Y + G T X 7 F 2 f 7 I a C O Y C 4 I g 1 w R A u f 7 C J M O j n Q o A 2 8 + 0 6 Q C h j 7 Z t / H D Z Z 0 E B i w 9 6 + M X 5 V w N R t 2 v z Y C C C M U 8 1 W b s f C O e I t K y V Q A A A A G j D R K 9 S W W Q W b t / H K T K 5 T M 8 N j I w G W g b R s + V L Y / p 7 n L s F L i j e s Q u e 7 m f r Q A B N 2 s i H / 4 C Q p K v n E p O Y t x 3 I P p S s T 8 4 = < / D a t a M a s h u p > 
</file>

<file path=customXml/itemProps1.xml><?xml version="1.0" encoding="utf-8"?>
<ds:datastoreItem xmlns:ds="http://schemas.openxmlformats.org/officeDocument/2006/customXml" ds:itemID="{54FA949E-567C-41DF-AAC5-55BA9285A8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견적서</vt:lpstr>
      <vt:lpstr>인보이스</vt:lpstr>
      <vt:lpstr>견적서!Print_Area</vt:lpstr>
      <vt:lpstr>인보이스!Print_Area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TK-KEN</cp:lastModifiedBy>
  <cp:lastPrinted>2023-08-30T01:56:59Z</cp:lastPrinted>
  <dcterms:created xsi:type="dcterms:W3CDTF">2021-07-30T07:33:40Z</dcterms:created>
  <dcterms:modified xsi:type="dcterms:W3CDTF">2023-08-30T01:59:13Z</dcterms:modified>
</cp:coreProperties>
</file>