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_정산서(CS)\91. 베네피아\2024년 정산자료\"/>
    </mc:Choice>
  </mc:AlternateContent>
  <xr:revisionPtr revIDLastSave="0" documentId="13_ncr:1_{3A44DE23-8A25-44D3-813A-1FA6809836D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5월 정산자료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G5" i="2" s="1"/>
  <c r="H5" i="2" s="1"/>
  <c r="D6" i="2" l="1"/>
  <c r="G6" i="2" s="1"/>
  <c r="H6" i="2" s="1"/>
  <c r="B8" i="2" l="1"/>
  <c r="B10" i="2" s="1"/>
</calcChain>
</file>

<file path=xl/sharedStrings.xml><?xml version="1.0" encoding="utf-8"?>
<sst xmlns="http://schemas.openxmlformats.org/spreadsheetml/2006/main" count="24" uniqueCount="24">
  <si>
    <t>구분</t>
    <phoneticPr fontId="1" type="noConversion"/>
  </si>
  <si>
    <t>복지포인트(KCP 기준) (A)</t>
    <phoneticPr fontId="1" type="noConversion"/>
  </si>
  <si>
    <t>신용카드(KCP 기준) (B)</t>
    <phoneticPr fontId="1" type="noConversion"/>
  </si>
  <si>
    <t>합계 (A+B+C)</t>
    <phoneticPr fontId="1" type="noConversion"/>
  </si>
  <si>
    <t>수수료 금액(합계*수수료율)</t>
    <phoneticPr fontId="1" type="noConversion"/>
  </si>
  <si>
    <t>매출수수료</t>
    <phoneticPr fontId="1" type="noConversion"/>
  </si>
  <si>
    <t>복지포인트 수수료</t>
    <phoneticPr fontId="1" type="noConversion"/>
  </si>
  <si>
    <t>3.3%</t>
    <phoneticPr fontId="1" type="noConversion"/>
  </si>
  <si>
    <t>2.2%</t>
    <phoneticPr fontId="1" type="noConversion"/>
  </si>
  <si>
    <t>타결제금액(C)</t>
    <phoneticPr fontId="1" type="noConversion"/>
  </si>
  <si>
    <t>수수료 세금계산서 발행금액</t>
    <phoneticPr fontId="1" type="noConversion"/>
  </si>
  <si>
    <t>복지포인트 지급액(=청구액)</t>
    <phoneticPr fontId="1" type="noConversion"/>
  </si>
  <si>
    <t>수수료%(vat포함)</t>
    <phoneticPr fontId="1" type="noConversion"/>
  </si>
  <si>
    <t>* 타결제금액 캡처본</t>
    <phoneticPr fontId="1" type="noConversion"/>
  </si>
  <si>
    <t>베네피아 여행대장 2024년 5월 정산자료</t>
    <phoneticPr fontId="1" type="noConversion"/>
  </si>
  <si>
    <t>최민진 :</t>
    <phoneticPr fontId="1" type="noConversion"/>
  </si>
  <si>
    <t>김미선 :</t>
    <phoneticPr fontId="1" type="noConversion"/>
  </si>
  <si>
    <t>유수정 :</t>
    <phoneticPr fontId="1" type="noConversion"/>
  </si>
  <si>
    <t>윤현화 :</t>
    <phoneticPr fontId="1" type="noConversion"/>
  </si>
  <si>
    <t>정내인 :</t>
    <phoneticPr fontId="1" type="noConversion"/>
  </si>
  <si>
    <t>정민현 :</t>
    <phoneticPr fontId="1" type="noConversion"/>
  </si>
  <si>
    <t>장은주 :</t>
    <phoneticPr fontId="1" type="noConversion"/>
  </si>
  <si>
    <t>서해미 :</t>
    <phoneticPr fontId="1" type="noConversion"/>
  </si>
  <si>
    <t xml:space="preserve">손태일 :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</si>
</sst>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0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176" fontId="8" fillId="0" borderId="9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0" fillId="3" borderId="8" xfId="0" applyNumberFormat="1" applyFont="1" applyFill="1" applyBorder="1" applyAlignment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/>
    </xf>
    <xf numFmtId="176" fontId="10" fillId="3" borderId="4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FF99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13</xdr:row>
      <xdr:rowOff>66674</xdr:rowOff>
    </xdr:from>
    <xdr:to>
      <xdr:col>4</xdr:col>
      <xdr:colOff>619125</xdr:colOff>
      <xdr:row>34</xdr:row>
      <xdr:rowOff>4765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486149"/>
          <a:ext cx="5086350" cy="4333199"/>
        </a:xfrm>
        <a:prstGeom prst="rect">
          <a:avLst/>
        </a:prstGeom>
      </xdr:spPr>
    </xdr:pic>
    <xdr:clientData/>
  </xdr:twoCellAnchor>
  <xdr:twoCellAnchor editAs="oneCell">
    <xdr:from>
      <xdr:col>4</xdr:col>
      <xdr:colOff>1190625</xdr:colOff>
      <xdr:row>13</xdr:row>
      <xdr:rowOff>66675</xdr:rowOff>
    </xdr:from>
    <xdr:to>
      <xdr:col>7</xdr:col>
      <xdr:colOff>1238250</xdr:colOff>
      <xdr:row>33</xdr:row>
      <xdr:rowOff>152400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3486150"/>
          <a:ext cx="5076825" cy="427672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1524001</xdr:colOff>
      <xdr:row>12</xdr:row>
      <xdr:rowOff>190499</xdr:rowOff>
    </xdr:from>
    <xdr:to>
      <xdr:col>15</xdr:col>
      <xdr:colOff>470648</xdr:colOff>
      <xdr:row>34</xdr:row>
      <xdr:rowOff>8803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73119" y="3428999"/>
          <a:ext cx="6208058" cy="44935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4</xdr:col>
      <xdr:colOff>705970</xdr:colOff>
      <xdr:row>57</xdr:row>
      <xdr:rowOff>78442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912" y="8561294"/>
          <a:ext cx="5199529" cy="4336677"/>
        </a:xfrm>
        <a:prstGeom prst="rect">
          <a:avLst/>
        </a:prstGeom>
      </xdr:spPr>
    </xdr:pic>
    <xdr:clientData/>
  </xdr:twoCellAnchor>
  <xdr:twoCellAnchor editAs="oneCell">
    <xdr:from>
      <xdr:col>4</xdr:col>
      <xdr:colOff>1042148</xdr:colOff>
      <xdr:row>36</xdr:row>
      <xdr:rowOff>112060</xdr:rowOff>
    </xdr:from>
    <xdr:to>
      <xdr:col>7</xdr:col>
      <xdr:colOff>1467971</xdr:colOff>
      <xdr:row>57</xdr:row>
      <xdr:rowOff>1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48619" y="8460442"/>
          <a:ext cx="5468470" cy="435908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36</xdr:row>
      <xdr:rowOff>134471</xdr:rowOff>
    </xdr:from>
    <xdr:to>
      <xdr:col>15</xdr:col>
      <xdr:colOff>89648</xdr:colOff>
      <xdr:row>56</xdr:row>
      <xdr:rowOff>145676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30000" y="8482853"/>
          <a:ext cx="5670177" cy="4269441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59</xdr:row>
      <xdr:rowOff>190500</xdr:rowOff>
    </xdr:from>
    <xdr:to>
      <xdr:col>4</xdr:col>
      <xdr:colOff>930088</xdr:colOff>
      <xdr:row>79</xdr:row>
      <xdr:rowOff>44824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4118" y="13435853"/>
          <a:ext cx="5412441" cy="4112559"/>
        </a:xfrm>
        <a:prstGeom prst="rect">
          <a:avLst/>
        </a:prstGeom>
      </xdr:spPr>
    </xdr:pic>
    <xdr:clientData/>
  </xdr:twoCellAnchor>
  <xdr:twoCellAnchor editAs="oneCell">
    <xdr:from>
      <xdr:col>4</xdr:col>
      <xdr:colOff>1165411</xdr:colOff>
      <xdr:row>59</xdr:row>
      <xdr:rowOff>145676</xdr:rowOff>
    </xdr:from>
    <xdr:to>
      <xdr:col>7</xdr:col>
      <xdr:colOff>1512794</xdr:colOff>
      <xdr:row>78</xdr:row>
      <xdr:rowOff>168089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71882" y="13391029"/>
          <a:ext cx="5390030" cy="4067736"/>
        </a:xfrm>
        <a:prstGeom prst="rect">
          <a:avLst/>
        </a:prstGeom>
      </xdr:spPr>
    </xdr:pic>
    <xdr:clientData/>
  </xdr:twoCellAnchor>
  <xdr:twoCellAnchor editAs="oneCell">
    <xdr:from>
      <xdr:col>8</xdr:col>
      <xdr:colOff>244930</xdr:colOff>
      <xdr:row>59</xdr:row>
      <xdr:rowOff>108858</xdr:rowOff>
    </xdr:from>
    <xdr:to>
      <xdr:col>14</xdr:col>
      <xdr:colOff>544286</xdr:colOff>
      <xdr:row>79</xdr:row>
      <xdr:rowOff>122465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620501" y="12885965"/>
          <a:ext cx="5184321" cy="409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24"/>
  <sheetViews>
    <sheetView tabSelected="1" zoomScale="85" zoomScaleNormal="85" workbookViewId="0">
      <selection activeCell="L9" sqref="L9"/>
    </sheetView>
  </sheetViews>
  <sheetFormatPr defaultRowHeight="16.5" x14ac:dyDescent="0.3"/>
  <cols>
    <col min="1" max="1" width="2.75" customWidth="1"/>
    <col min="2" max="2" width="22" style="11" customWidth="1"/>
    <col min="3" max="3" width="14.875" style="9" customWidth="1"/>
    <col min="4" max="4" width="22" style="9" customWidth="1"/>
    <col min="5" max="5" width="22" style="11" customWidth="1"/>
    <col min="6" max="7" width="22" style="9" customWidth="1"/>
    <col min="8" max="8" width="22" style="11" customWidth="1"/>
    <col min="9" max="9" width="4.375" style="9" customWidth="1"/>
    <col min="10" max="10" width="9" style="9"/>
    <col min="11" max="11" width="15.375" style="9" customWidth="1"/>
    <col min="12" max="12" width="17.5" customWidth="1"/>
  </cols>
  <sheetData>
    <row r="1" spans="2:25" ht="11.25" customHeight="1" x14ac:dyDescent="0.3"/>
    <row r="2" spans="2:25" x14ac:dyDescent="0.3">
      <c r="B2" s="30" t="s">
        <v>14</v>
      </c>
      <c r="C2" s="31"/>
      <c r="D2" s="31"/>
      <c r="E2" s="31"/>
      <c r="F2" s="31"/>
      <c r="G2" s="31"/>
      <c r="H2" s="32"/>
    </row>
    <row r="3" spans="2:25" ht="5.25" customHeight="1" x14ac:dyDescent="0.3">
      <c r="B3" s="12"/>
      <c r="C3" s="1"/>
      <c r="D3" s="1"/>
      <c r="E3" s="12"/>
      <c r="F3" s="1"/>
      <c r="G3" s="1"/>
      <c r="H3" s="12"/>
    </row>
    <row r="4" spans="2:25" ht="21.75" customHeight="1" thickBot="1" x14ac:dyDescent="0.35">
      <c r="B4" s="13" t="s">
        <v>0</v>
      </c>
      <c r="C4" s="3" t="s">
        <v>12</v>
      </c>
      <c r="D4" s="2" t="s">
        <v>1</v>
      </c>
      <c r="E4" s="13" t="s">
        <v>2</v>
      </c>
      <c r="F4" s="2" t="s">
        <v>9</v>
      </c>
      <c r="G4" s="2" t="s">
        <v>3</v>
      </c>
      <c r="H4" s="13" t="s">
        <v>4</v>
      </c>
      <c r="I4" s="10"/>
      <c r="J4" s="10"/>
      <c r="O4" s="23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2:25" ht="21.75" customHeight="1" thickTop="1" thickBot="1" x14ac:dyDescent="0.35">
      <c r="B5" s="14" t="s">
        <v>5</v>
      </c>
      <c r="C5" s="4" t="s">
        <v>7</v>
      </c>
      <c r="D5" s="5">
        <v>10441218</v>
      </c>
      <c r="E5" s="17">
        <v>0</v>
      </c>
      <c r="F5" s="5">
        <f>C36+G36+L36+C59+G59+L59+C81+G81+L81+C102+G102+L102+C124</f>
        <v>968482</v>
      </c>
      <c r="G5" s="5">
        <f>SUM(D5:F5)</f>
        <v>11409700</v>
      </c>
      <c r="H5" s="17">
        <f>G5*C5</f>
        <v>376520.10000000003</v>
      </c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2:25" ht="21.75" customHeight="1" thickTop="1" x14ac:dyDescent="0.3">
      <c r="B6" s="15" t="s">
        <v>6</v>
      </c>
      <c r="C6" s="6" t="s">
        <v>8</v>
      </c>
      <c r="D6" s="5">
        <f>D5</f>
        <v>10441218</v>
      </c>
      <c r="E6" s="18">
        <v>0</v>
      </c>
      <c r="F6" s="7"/>
      <c r="G6" s="7">
        <f>SUM(D6:F6)</f>
        <v>10441218</v>
      </c>
      <c r="H6" s="18">
        <f>G6*C6</f>
        <v>229706.79599999997</v>
      </c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2:25" ht="21.75" customHeight="1" x14ac:dyDescent="0.3">
      <c r="B7" s="27" t="s">
        <v>10</v>
      </c>
      <c r="C7" s="28"/>
      <c r="D7" s="28"/>
      <c r="E7" s="28"/>
      <c r="F7" s="28"/>
      <c r="G7" s="28"/>
      <c r="H7" s="29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2:25" ht="21.75" customHeight="1" x14ac:dyDescent="0.3">
      <c r="B8" s="26">
        <f>H5+H6</f>
        <v>606226.89599999995</v>
      </c>
      <c r="C8" s="26"/>
      <c r="D8" s="26"/>
      <c r="E8" s="26"/>
      <c r="F8" s="26"/>
      <c r="G8" s="26"/>
      <c r="H8" s="26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2:25" ht="21.75" customHeight="1" x14ac:dyDescent="0.3">
      <c r="B9" s="33" t="s">
        <v>11</v>
      </c>
      <c r="C9" s="34"/>
      <c r="D9" s="34"/>
      <c r="E9" s="34"/>
      <c r="F9" s="34"/>
      <c r="G9" s="34"/>
      <c r="H9" s="3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2:25" ht="18" customHeight="1" x14ac:dyDescent="0.3">
      <c r="B10" s="36">
        <f>D5-B8</f>
        <v>9834991.1040000003</v>
      </c>
      <c r="C10" s="36"/>
      <c r="D10" s="36"/>
      <c r="E10" s="36"/>
      <c r="F10" s="36"/>
      <c r="G10" s="36"/>
      <c r="H10" s="36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2:25" ht="21.75" customHeight="1" x14ac:dyDescent="0.3">
      <c r="B11" s="16"/>
      <c r="C11" s="8"/>
      <c r="D11" s="8"/>
      <c r="E11" s="16"/>
      <c r="F11" s="8"/>
      <c r="G11" s="8"/>
      <c r="H11" s="16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2:25" ht="49.5" customHeight="1" x14ac:dyDescent="0.3">
      <c r="B12" s="25" t="s">
        <v>13</v>
      </c>
      <c r="C12" s="25"/>
      <c r="D12" s="25"/>
      <c r="E12" s="25"/>
      <c r="F12" s="25"/>
      <c r="G12" s="25"/>
      <c r="H12" s="25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36" spans="2:12" x14ac:dyDescent="0.3">
      <c r="B36" s="11" t="s">
        <v>15</v>
      </c>
      <c r="C36" s="19">
        <v>129000</v>
      </c>
      <c r="F36" s="11" t="s">
        <v>16</v>
      </c>
      <c r="G36" s="19">
        <v>41362</v>
      </c>
      <c r="K36" s="11" t="s">
        <v>17</v>
      </c>
      <c r="L36" s="19">
        <v>90720</v>
      </c>
    </row>
    <row r="59" spans="2:12" x14ac:dyDescent="0.3">
      <c r="B59" s="11" t="s">
        <v>18</v>
      </c>
      <c r="C59" s="19">
        <v>40000</v>
      </c>
      <c r="F59" s="11" t="s">
        <v>19</v>
      </c>
      <c r="G59" s="19">
        <v>10000</v>
      </c>
      <c r="K59" s="11" t="s">
        <v>20</v>
      </c>
      <c r="L59" s="19">
        <v>250000</v>
      </c>
    </row>
    <row r="64" spans="2:12" x14ac:dyDescent="0.3">
      <c r="K64" s="22"/>
    </row>
    <row r="81" spans="2:12" x14ac:dyDescent="0.3">
      <c r="B81" s="11" t="s">
        <v>21</v>
      </c>
      <c r="C81" s="19">
        <v>22400</v>
      </c>
      <c r="F81" s="11" t="s">
        <v>22</v>
      </c>
      <c r="G81" s="19">
        <v>225000</v>
      </c>
      <c r="K81" s="11" t="s">
        <v>23</v>
      </c>
      <c r="L81" s="20">
        <v>160000</v>
      </c>
    </row>
    <row r="89" spans="2:12" x14ac:dyDescent="0.3">
      <c r="G89" s="21"/>
    </row>
    <row r="102" spans="3:12" x14ac:dyDescent="0.3">
      <c r="C102" s="19"/>
      <c r="F102" s="11"/>
      <c r="G102" s="19"/>
      <c r="K102" s="11"/>
      <c r="L102" s="20"/>
    </row>
    <row r="124" spans="3:3" x14ac:dyDescent="0.3">
      <c r="C124" s="19"/>
    </row>
  </sheetData>
  <mergeCells count="7">
    <mergeCell ref="O4:Y12"/>
    <mergeCell ref="B12:H12"/>
    <mergeCell ref="B8:H8"/>
    <mergeCell ref="B7:H7"/>
    <mergeCell ref="B2:H2"/>
    <mergeCell ref="B9:H9"/>
    <mergeCell ref="B10:H10"/>
  </mergeCells>
  <phoneticPr fontId="1" type="noConversion"/>
  <pageMargins left="0.7" right="0.7" top="0.75" bottom="0.75" header="0.3" footer="0.3"/>
  <pageSetup paperSize="9" orientation="portrait" r:id="rId1"/>
  <ignoredErrors>
    <ignoredError sqref="C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5월 정산자료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821082230125</cp:lastModifiedBy>
  <dcterms:created xsi:type="dcterms:W3CDTF">2023-07-05T00:16:23Z</dcterms:created>
  <dcterms:modified xsi:type="dcterms:W3CDTF">2024-06-05T05:02:28Z</dcterms:modified>
</cp:coreProperties>
</file>