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ownloads\"/>
    </mc:Choice>
  </mc:AlternateContent>
  <bookViews>
    <workbookView xWindow="0" yWindow="0" windowWidth="28800" windowHeight="11730" firstSheet="1" activeTab="1"/>
  </bookViews>
  <sheets>
    <sheet name="전략채널 KLOOK" sheetId="4" state="hidden" r:id="rId1"/>
    <sheet name="VIVA WINTER FESTIVAL" sheetId="6" r:id="rId2"/>
    <sheet name="VIVA WINTER FESTIVAL_프로그램" sheetId="7" r:id="rId3"/>
    <sheet name="VIVA WINTER FESTIVAL_운영요금" sheetId="8" r:id="rId4"/>
  </sheets>
  <definedNames>
    <definedName name="_xlnm.Print_Area" localSheetId="1">'VIVA WINTER FESTIVAL'!$A$1:$I$52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6" l="1"/>
  <c r="D23" i="8"/>
  <c r="D24" i="8" s="1"/>
  <c r="D12" i="8"/>
  <c r="D13" i="8"/>
  <c r="G23" i="8" l="1"/>
  <c r="F23" i="8"/>
  <c r="C23" i="8"/>
  <c r="D27" i="6"/>
  <c r="D28" i="6" s="1"/>
  <c r="E28" i="6"/>
  <c r="F27" i="6"/>
  <c r="F28" i="6" s="1"/>
  <c r="G27" i="6"/>
  <c r="G28" i="6" s="1"/>
  <c r="G24" i="8" l="1"/>
  <c r="F24" i="8"/>
  <c r="E23" i="8"/>
  <c r="E24" i="8" s="1"/>
  <c r="C24" i="8"/>
  <c r="L16" i="4" l="1"/>
  <c r="F16" i="4"/>
  <c r="G16" i="4"/>
  <c r="H16" i="4"/>
  <c r="I16" i="4"/>
  <c r="J16" i="4"/>
  <c r="K16" i="4"/>
  <c r="E16" i="4"/>
  <c r="L15" i="4"/>
  <c r="L14" i="4"/>
</calcChain>
</file>

<file path=xl/sharedStrings.xml><?xml version="1.0" encoding="utf-8"?>
<sst xmlns="http://schemas.openxmlformats.org/spreadsheetml/2006/main" count="174" uniqueCount="136">
  <si>
    <t>구 분</t>
    <phoneticPr fontId="2" type="noConversion"/>
  </si>
  <si>
    <t xml:space="preserve"> ○ 삼악산 상품 1</t>
    <phoneticPr fontId="2" type="noConversion"/>
  </si>
  <si>
    <t xml:space="preserve"> ○ 삼악산 상품 2</t>
    <phoneticPr fontId="2" type="noConversion"/>
  </si>
  <si>
    <t>※ KLOOK 관련 세부사항:</t>
    <phoneticPr fontId="2" type="noConversion"/>
  </si>
  <si>
    <t xml:space="preserve">   ㄴ 동남아 및 중화권 최대 여행플랫폼</t>
    <phoneticPr fontId="2" type="noConversion"/>
  </si>
  <si>
    <t xml:space="preserve">   ㄴ 인바운드 데이투어 상품 판매 1위 채널</t>
    <phoneticPr fontId="2" type="noConversion"/>
  </si>
  <si>
    <t xml:space="preserve">   ㄴ 해당 랜드사 원더트립 23/24 동계시즌 스키 매출 1위</t>
    <phoneticPr fontId="2" type="noConversion"/>
  </si>
  <si>
    <t>23년 8월</t>
    <phoneticPr fontId="2" type="noConversion"/>
  </si>
  <si>
    <t>23년 9월</t>
  </si>
  <si>
    <t>23년 10월</t>
  </si>
  <si>
    <t>23년 11월</t>
  </si>
  <si>
    <t>23년 12월</t>
  </si>
  <si>
    <t>24년 1월</t>
    <phoneticPr fontId="2" type="noConversion"/>
  </si>
  <si>
    <t>24년 2월</t>
  </si>
  <si>
    <t>총계</t>
    <phoneticPr fontId="2" type="noConversion"/>
  </si>
  <si>
    <t>전채</t>
    <phoneticPr fontId="2" type="noConversion"/>
  </si>
  <si>
    <t>전략채널 (KLOOK)</t>
    <phoneticPr fontId="2" type="noConversion"/>
  </si>
  <si>
    <t>전략채널 비중</t>
    <phoneticPr fontId="2" type="noConversion"/>
  </si>
  <si>
    <t>■ 전략채널 KLOOK 삼악산 상품 판매페이지</t>
    <phoneticPr fontId="2" type="noConversion"/>
  </si>
  <si>
    <t>(단위: 천원/VAT 제외)</t>
    <phoneticPr fontId="2" type="noConversion"/>
  </si>
  <si>
    <t xml:space="preserve"> ○ KLOOK 매출 현황 (23.08.22 ~ 24.02.20 기준)</t>
    <phoneticPr fontId="2" type="noConversion"/>
  </si>
  <si>
    <t xml:space="preserve"> -          끝         -     </t>
    <phoneticPr fontId="2" type="noConversion"/>
  </si>
  <si>
    <t>구  분</t>
    <phoneticPr fontId="2" type="noConversion"/>
  </si>
  <si>
    <t>내 용</t>
    <phoneticPr fontId="2" type="noConversion"/>
  </si>
  <si>
    <t xml:space="preserve">비발디파크 </t>
    <phoneticPr fontId="2" type="noConversion"/>
  </si>
  <si>
    <t>K P I</t>
    <phoneticPr fontId="2" type="noConversion"/>
  </si>
  <si>
    <t>사 업 장</t>
    <phoneticPr fontId="2" type="noConversion"/>
  </si>
  <si>
    <t>■ 24/25 동계시즌 VIVA WINTER FESTIVAL 프로그램</t>
    <phoneticPr fontId="2" type="noConversion"/>
  </si>
  <si>
    <t>- VIVALDIPARK VIVA WINTER FESTIVAL Schedule</t>
    <phoneticPr fontId="2" type="noConversion"/>
  </si>
  <si>
    <t>No</t>
    <phoneticPr fontId="2" type="noConversion"/>
  </si>
  <si>
    <t>Period</t>
    <phoneticPr fontId="2" type="noConversion"/>
  </si>
  <si>
    <t>Total Guest</t>
    <phoneticPr fontId="2" type="noConversion"/>
  </si>
  <si>
    <t>17th Dec. 2024 - 18th Dec. 2024</t>
    <phoneticPr fontId="2" type="noConversion"/>
  </si>
  <si>
    <t>총 2차수 1박 2일 일정
차수별 1,000명 예상
총 2,000명</t>
    <phoneticPr fontId="2" type="noConversion"/>
  </si>
  <si>
    <t>4th Feb. 2025 - 5th Feb. 2025</t>
    <phoneticPr fontId="2" type="noConversion"/>
  </si>
  <si>
    <t>- VIVALDIPARK VIVA WINTER FESTIVAL Program Summary</t>
    <phoneticPr fontId="2" type="noConversion"/>
  </si>
  <si>
    <t>시간</t>
    <phoneticPr fontId="2" type="noConversion"/>
  </si>
  <si>
    <t>DAY 1</t>
    <phoneticPr fontId="2" type="noConversion"/>
  </si>
  <si>
    <t>DAY 2</t>
    <phoneticPr fontId="2" type="noConversion"/>
  </si>
  <si>
    <t>서울 → 비발디파크</t>
    <phoneticPr fontId="2" type="noConversion"/>
  </si>
  <si>
    <t>비발디파크 → 서울</t>
    <phoneticPr fontId="2" type="noConversion"/>
  </si>
  <si>
    <t>조식(셰프스키친)</t>
    <phoneticPr fontId="2" type="noConversion"/>
  </si>
  <si>
    <t>체크아웃 후 집결</t>
    <phoneticPr fontId="2" type="noConversion"/>
  </si>
  <si>
    <t>SKI or SNOWY or OCEAN</t>
    <phoneticPr fontId="2" type="noConversion"/>
  </si>
  <si>
    <t>SKI or SNOWY or OCEAN</t>
  </si>
  <si>
    <t>체크인</t>
    <phoneticPr fontId="2" type="noConversion"/>
  </si>
  <si>
    <t>장비 반납</t>
    <phoneticPr fontId="2" type="noConversion"/>
  </si>
  <si>
    <t>연회만찬&amp;럭키드로우</t>
    <phoneticPr fontId="2" type="noConversion"/>
  </si>
  <si>
    <t>서울 이동 및 해산</t>
    <phoneticPr fontId="2" type="noConversion"/>
  </si>
  <si>
    <t>자유시간</t>
    <phoneticPr fontId="2" type="noConversion"/>
  </si>
  <si>
    <t xml:space="preserve"> ※ 포함사항</t>
    <phoneticPr fontId="2" type="noConversion"/>
  </si>
  <si>
    <t>- 객실 : 패밀리/스위트/슈페리어 1박</t>
    <phoneticPr fontId="2" type="noConversion"/>
  </si>
  <si>
    <t>- 조식 : 1회(셰프스키친)</t>
    <phoneticPr fontId="2" type="noConversion"/>
  </si>
  <si>
    <t>- 스키 : 2회 (SKI or SNOWY or OCEAN)</t>
    <phoneticPr fontId="2" type="noConversion"/>
  </si>
  <si>
    <t>- 연회 : 집결 장소, 짐 보관 장소, 연회 만찬</t>
    <phoneticPr fontId="2" type="noConversion"/>
  </si>
  <si>
    <t>- VIVALDIPARK VIVA WINTER FESTIVAL 운영 요금_2인 기준</t>
    <phoneticPr fontId="2" type="noConversion"/>
  </si>
  <si>
    <t>기  준</t>
    <phoneticPr fontId="2" type="noConversion"/>
  </si>
  <si>
    <t>비고</t>
    <phoneticPr fontId="2" type="noConversion"/>
  </si>
  <si>
    <t>객실</t>
  </si>
  <si>
    <t>조식</t>
    <phoneticPr fontId="2" type="noConversion"/>
  </si>
  <si>
    <t>셰프스키친 2인</t>
    <phoneticPr fontId="2" type="noConversion"/>
  </si>
  <si>
    <t>1회 2인 기준</t>
    <phoneticPr fontId="2" type="noConversion"/>
  </si>
  <si>
    <t>석식</t>
    <phoneticPr fontId="2" type="noConversion"/>
  </si>
  <si>
    <t>1일차 저녁 만찬</t>
    <phoneticPr fontId="2" type="noConversion"/>
  </si>
  <si>
    <t>스키/스노위/오션월드 (택1)</t>
    <phoneticPr fontId="2" type="noConversion"/>
  </si>
  <si>
    <t>(7시간) 2회</t>
    <phoneticPr fontId="2" type="noConversion"/>
  </si>
  <si>
    <t>2일 2인 기준</t>
    <phoneticPr fontId="2" type="noConversion"/>
  </si>
  <si>
    <t>총 계</t>
    <phoneticPr fontId="2" type="noConversion"/>
  </si>
  <si>
    <t>1인 입금가</t>
    <phoneticPr fontId="2" type="noConversion"/>
  </si>
  <si>
    <t>목표 KPI</t>
    <phoneticPr fontId="2" type="noConversion"/>
  </si>
  <si>
    <t>■ 24/25 동계시즌 VIVA WINTER FESTIVAL 운영 요금 기준</t>
    <phoneticPr fontId="2" type="noConversion"/>
  </si>
  <si>
    <t>- VIVALDIPARK VIVA WINTER FESTIVAL 배분가</t>
    <phoneticPr fontId="2" type="noConversion"/>
  </si>
  <si>
    <t xml:space="preserve">1인 </t>
    <phoneticPr fontId="2" type="noConversion"/>
  </si>
  <si>
    <t>2인</t>
    <phoneticPr fontId="2" type="noConversion"/>
  </si>
  <si>
    <t>3인</t>
    <phoneticPr fontId="2" type="noConversion"/>
  </si>
  <si>
    <t>4인</t>
    <phoneticPr fontId="2" type="noConversion"/>
  </si>
  <si>
    <t>5인</t>
    <phoneticPr fontId="2" type="noConversion"/>
  </si>
  <si>
    <t xml:space="preserve">객 실 </t>
    <phoneticPr fontId="2" type="noConversion"/>
  </si>
  <si>
    <t>1~3인 패밀리 /4~5인 스위트</t>
    <phoneticPr fontId="2" type="noConversion"/>
  </si>
  <si>
    <t>조 식</t>
    <phoneticPr fontId="2" type="noConversion"/>
  </si>
  <si>
    <t>셰프스키친</t>
    <phoneticPr fontId="2" type="noConversion"/>
  </si>
  <si>
    <t>석 식</t>
    <phoneticPr fontId="2" type="noConversion"/>
  </si>
  <si>
    <t>뷔페식</t>
    <phoneticPr fontId="2" type="noConversion"/>
  </si>
  <si>
    <t xml:space="preserve">계 </t>
    <phoneticPr fontId="2" type="noConversion"/>
  </si>
  <si>
    <t>인단가</t>
    <phoneticPr fontId="2" type="noConversion"/>
  </si>
  <si>
    <t>스키/스노위/오션월드</t>
    <phoneticPr fontId="2" type="noConversion"/>
  </si>
  <si>
    <t>1일 7시간 * 2days (택1)</t>
    <phoneticPr fontId="2" type="noConversion"/>
  </si>
  <si>
    <t>서울 출발
[개별/여행사별 이동]</t>
    <phoneticPr fontId="2" type="noConversion"/>
  </si>
  <si>
    <t>중식[자유식]</t>
    <phoneticPr fontId="2" type="noConversion"/>
  </si>
  <si>
    <t>행 사 명</t>
    <phoneticPr fontId="2" type="noConversion"/>
  </si>
  <si>
    <t>VIVA WINTER FESTIVAL</t>
    <phoneticPr fontId="2" type="noConversion"/>
  </si>
  <si>
    <t>비 고</t>
    <phoneticPr fontId="2" type="noConversion"/>
  </si>
  <si>
    <t>2. 내 용</t>
    <phoneticPr fontId="2" type="noConversion"/>
  </si>
  <si>
    <t>총 1,000RNs</t>
    <phoneticPr fontId="2" type="noConversion"/>
  </si>
  <si>
    <t>연회만찬 2인</t>
    <phoneticPr fontId="2" type="noConversion"/>
  </si>
  <si>
    <t>총 2차수 
1박 2일 일정</t>
    <phoneticPr fontId="2" type="noConversion"/>
  </si>
  <si>
    <t>1. 목 적
    - 동계 전략상품 구성에 따른 비발디파크 홍보 및 판매
    - 이벤트성 및 Early-Bird 판매를 통한 매출 증진 기여
    - 차별화된 상품을 통한 비발디파크 브랜딩 강화 및 동계 대표상품으로 포지셔닝</t>
    <phoneticPr fontId="2" type="noConversion"/>
  </si>
  <si>
    <t xml:space="preserve"> ※ 체크사항</t>
    <phoneticPr fontId="2" type="noConversion"/>
  </si>
  <si>
    <t xml:space="preserve"> 3) 직영 식음업장 할인쿠폰 제공 가능여부 체크</t>
    <phoneticPr fontId="2" type="noConversion"/>
  </si>
  <si>
    <t xml:space="preserve"> 2) 연회장 사용 - 일정기간 사용(연회만찬 포함) / 포토존(강원도 지원요청)</t>
    <phoneticPr fontId="2" type="noConversion"/>
  </si>
  <si>
    <t xml:space="preserve"> 4) 대행사 선정</t>
    <phoneticPr fontId="2" type="noConversion"/>
  </si>
  <si>
    <t xml:space="preserve"> 5) 포토존(인생네컷), K-Culture 프로그램 선정</t>
    <phoneticPr fontId="2" type="noConversion"/>
  </si>
  <si>
    <t>4. 프로그램(안)</t>
    <phoneticPr fontId="2" type="noConversion"/>
  </si>
  <si>
    <t>1인가</t>
    <phoneticPr fontId="2" type="noConversion"/>
  </si>
  <si>
    <t>2인가</t>
    <phoneticPr fontId="2" type="noConversion"/>
  </si>
  <si>
    <t>3인가</t>
    <phoneticPr fontId="2" type="noConversion"/>
  </si>
  <si>
    <t>4인가</t>
    <phoneticPr fontId="2" type="noConversion"/>
  </si>
  <si>
    <t>연회만찬</t>
    <phoneticPr fontId="2" type="noConversion"/>
  </si>
  <si>
    <t>2일차 조식</t>
    <phoneticPr fontId="2" type="noConversion"/>
  </si>
  <si>
    <t>2일 기준 (택1)</t>
    <phoneticPr fontId="2" type="noConversion"/>
  </si>
  <si>
    <t>패밀리/슈페리어</t>
    <phoneticPr fontId="2" type="noConversion"/>
  </si>
  <si>
    <t>벨 패밀리 or 문 슈페리어 기준</t>
    <phoneticPr fontId="2" type="noConversion"/>
  </si>
  <si>
    <t>3. 운영 요금(안)_人단가</t>
    <phoneticPr fontId="2" type="noConversion"/>
  </si>
  <si>
    <t xml:space="preserve"> 1) 차수별 객실 확보 - 소노벨 타워B동 패밀리/스위트 + 소노문 슈페리어 킹트윈 (MAX 총 500실)</t>
    <phoneticPr fontId="2" type="noConversion"/>
  </si>
  <si>
    <t>요금 운영(안)
* 1차, 2차 요금 동일</t>
    <phoneticPr fontId="2" type="noConversion"/>
  </si>
  <si>
    <t>[단위: 원 / VAT포함]</t>
    <phoneticPr fontId="2" type="noConversion"/>
  </si>
  <si>
    <t xml:space="preserve">외국인 인바운드 </t>
    <phoneticPr fontId="2" type="noConversion"/>
  </si>
  <si>
    <t>스키/스노위랜드/오션월드 포함</t>
    <phoneticPr fontId="2" type="noConversion"/>
  </si>
  <si>
    <t>인 원 수</t>
    <phoneticPr fontId="2" type="noConversion"/>
  </si>
  <si>
    <t>총 2,000명</t>
    <phoneticPr fontId="2" type="noConversion"/>
  </si>
  <si>
    <t>차수별 1,000명 예상</t>
    <phoneticPr fontId="2" type="noConversion"/>
  </si>
  <si>
    <t>1,000 RNs / 약 1.5억원</t>
    <phoneticPr fontId="2" type="noConversion"/>
  </si>
  <si>
    <t>※ 상기 내용 및 요금 사업장 협의 完</t>
    <phoneticPr fontId="2" type="noConversion"/>
  </si>
  <si>
    <t xml:space="preserve"> -    아     래   -</t>
    <phoneticPr fontId="2" type="noConversion"/>
  </si>
  <si>
    <t>요 금 안(1,2차 동일)</t>
    <phoneticPr fontId="2" type="noConversion"/>
  </si>
  <si>
    <t>5. 첨부파일
    - VIVA WINTER FESTIVAL 운영(안) 1부.</t>
    <phoneticPr fontId="2" type="noConversion"/>
  </si>
  <si>
    <t>일  정</t>
    <phoneticPr fontId="2" type="noConversion"/>
  </si>
  <si>
    <t>내  용</t>
    <phoneticPr fontId="2" type="noConversion"/>
  </si>
  <si>
    <t>대  상</t>
    <phoneticPr fontId="2" type="noConversion"/>
  </si>
  <si>
    <t>※ 경쟁사 용평 FUN SKI 입금가 : 30~40만원(3박4일 기준) / 하이원 GOGO SKI 입금가 : 40~50만원(3박 4일 기준)</t>
    <phoneticPr fontId="2" type="noConversion"/>
  </si>
  <si>
    <t xml:space="preserve">1차 2024년 12월 17일(화) ~ 2024년 12월 18일(수)
2차 2025년 02월 03일(월) ~ 2025년 02월 04일(화) </t>
    <phoneticPr fontId="2" type="noConversion"/>
  </si>
  <si>
    <t xml:space="preserve"> - 객실 : 소노벨 패밀리/스위트, 소노문 슈페리어 1박
 - 조식 : 셰프스키친 1회
 - 스키 : SKI or SNOWY or OCEAN (택1) 2회
 - 연회 : 만찬 1회</t>
    <phoneticPr fontId="2" type="noConversion"/>
  </si>
  <si>
    <r>
      <rPr>
        <sz val="10"/>
        <color theme="1"/>
        <rFont val="대명체 보통"/>
        <family val="3"/>
        <charset val="129"/>
      </rPr>
      <t xml:space="preserve">
 내 용 : 24/25 동계시즌 외국인 관광객 대상 비발디파크 VIVA WINTER FESTIVAL을 아래와 같이 진행하고자 하오니 검토 후 재가 바랍니다.
</t>
    </r>
    <r>
      <rPr>
        <b/>
        <sz val="10"/>
        <color theme="1"/>
        <rFont val="대명체 보통"/>
        <family val="3"/>
        <charset val="129"/>
      </rPr>
      <t xml:space="preserve">
</t>
    </r>
    <phoneticPr fontId="2" type="noConversion"/>
  </si>
  <si>
    <t>연회만찬 &amp; 럭키드로우</t>
    <phoneticPr fontId="2" type="noConversion"/>
  </si>
  <si>
    <t>※ 객실료 기준 : 패밀리 65,000원 / 스위트 85,000원 (스위트 요청시 차액 +20,000원 발생)</t>
    <phoneticPr fontId="2" type="noConversion"/>
  </si>
  <si>
    <t xml:space="preserve">500RNs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</si>
</sst>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mm&quot;월&quot;\ dd&quot;일&quot;"/>
    <numFmt numFmtId="178" formatCode="_-* #,##0_-;\-* #,##0_-;_-* &quot;-&quot;??_-;_-@_-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대명체 보통"/>
      <family val="3"/>
      <charset val="129"/>
    </font>
    <font>
      <b/>
      <sz val="10"/>
      <color theme="1"/>
      <name val="대명체 보통"/>
      <family val="3"/>
      <charset val="129"/>
    </font>
    <font>
      <sz val="11"/>
      <color theme="1"/>
      <name val="대명체 보통"/>
      <family val="3"/>
      <charset val="129"/>
    </font>
    <font>
      <sz val="11"/>
      <color theme="1"/>
      <name val="대명체 굵게"/>
      <family val="3"/>
      <charset val="129"/>
    </font>
    <font>
      <sz val="10"/>
      <color theme="1"/>
      <name val="대명체 보통"/>
      <family val="3"/>
      <charset val="129"/>
    </font>
    <font>
      <sz val="10"/>
      <color rgb="FFFF0000"/>
      <name val="대명체 보통"/>
      <family val="3"/>
      <charset val="129"/>
    </font>
    <font>
      <sz val="10"/>
      <color theme="1"/>
      <name val="대명체 굵게"/>
      <family val="3"/>
      <charset val="129"/>
    </font>
    <font>
      <sz val="10.5"/>
      <color theme="1"/>
      <name val="대명체 굵게"/>
      <family val="3"/>
      <charset val="129"/>
    </font>
    <font>
      <sz val="10.5"/>
      <color theme="1"/>
      <name val="대명체 보통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대명체 보통"/>
      <family val="3"/>
      <charset val="129"/>
    </font>
    <font>
      <sz val="10"/>
      <name val="대명체 보통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대명체 보통"/>
      <family val="3"/>
      <charset val="129"/>
    </font>
    <font>
      <b/>
      <sz val="14"/>
      <color theme="1"/>
      <name val="대명체 굵게"/>
      <family val="3"/>
      <charset val="129"/>
    </font>
    <font>
      <b/>
      <sz val="11"/>
      <color theme="1"/>
      <name val="대명체 굵게"/>
      <family val="3"/>
      <charset val="129"/>
    </font>
    <font>
      <b/>
      <sz val="10"/>
      <color theme="1"/>
      <name val="대명체 굵게"/>
      <family val="3"/>
      <charset val="129"/>
    </font>
    <font>
      <b/>
      <sz val="10"/>
      <color rgb="FF000000"/>
      <name val="대명체 굵게"/>
      <family val="3"/>
      <charset val="129"/>
    </font>
    <font>
      <b/>
      <sz val="11"/>
      <color theme="1"/>
      <name val="대명체 보통"/>
      <family val="3"/>
      <charset val="129"/>
    </font>
    <font>
      <sz val="11"/>
      <name val="대명체 보통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rgb="FFC00000"/>
      </left>
      <right style="thin">
        <color theme="1" tint="0.499984740745262"/>
      </right>
      <top style="medium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medium">
        <color rgb="FFC0000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rgb="FFC00000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rgb="FFC00000"/>
      </right>
      <top style="medium">
        <color rgb="FFC00000"/>
      </top>
      <bottom style="thin">
        <color theme="1" tint="0.499984740745262"/>
      </bottom>
      <diagonal/>
    </border>
    <border>
      <left style="medium">
        <color rgb="FFC00000"/>
      </left>
      <right/>
      <top style="thin">
        <color theme="1" tint="0.499984740745262"/>
      </top>
      <bottom style="medium">
        <color rgb="FFC00000"/>
      </bottom>
      <diagonal/>
    </border>
    <border>
      <left/>
      <right/>
      <top style="thin">
        <color theme="1" tint="0.499984740745262"/>
      </top>
      <bottom style="medium">
        <color rgb="FFC00000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medium">
        <color rgb="FFC0000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rgb="FFC00000"/>
      </bottom>
      <diagonal/>
    </border>
    <border>
      <left/>
      <right style="medium">
        <color rgb="FFC00000"/>
      </right>
      <top style="thin">
        <color theme="1" tint="0.499984740745262"/>
      </top>
      <bottom style="medium">
        <color rgb="FFC00000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FF0000"/>
      </left>
      <right style="double">
        <color theme="0" tint="-0.499984740745262"/>
      </right>
      <top style="medium">
        <color rgb="FFFF000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rgb="FFFF000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FF000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FF0000"/>
      </right>
      <top style="medium">
        <color rgb="FFFF0000"/>
      </top>
      <bottom style="thin">
        <color theme="0" tint="-0.499984740745262"/>
      </bottom>
      <diagonal/>
    </border>
    <border>
      <left style="medium">
        <color rgb="FFFF0000"/>
      </left>
      <right style="double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 style="thin">
        <color theme="0" tint="-0.499984740745262"/>
      </left>
      <right style="medium">
        <color rgb="FFFF0000"/>
      </right>
      <top style="thin">
        <color theme="0" tint="-0.499984740745262"/>
      </top>
      <bottom style="medium">
        <color rgb="FFFF0000"/>
      </bottom>
      <diagonal/>
    </border>
    <border diagonalUp="1">
      <left style="medium">
        <color rgb="FFFF0000"/>
      </left>
      <right style="thin">
        <color theme="0" tint="-0.499984740745262"/>
      </right>
      <top style="thin">
        <color theme="0" tint="-0.499984740745262"/>
      </top>
      <bottom/>
      <diagonal style="thin">
        <color theme="0" tint="-0.499984740745262"/>
      </diagonal>
    </border>
    <border diagonalUp="1">
      <left style="medium">
        <color rgb="FFFF0000"/>
      </left>
      <right style="thin">
        <color theme="0" tint="-0.499984740745262"/>
      </right>
      <top/>
      <bottom style="thin">
        <color theme="0" tint="-0.499984740745262"/>
      </bottom>
      <diagonal style="thin">
        <color theme="0" tint="-0.499984740745262"/>
      </diagonal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rgb="FFFF0000"/>
      </left>
      <right style="thin">
        <color theme="0" tint="-0.499984740745262"/>
      </right>
      <top style="medium">
        <color rgb="FFFF0000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medium">
        <color rgb="FFFF0000"/>
      </top>
      <bottom style="thin">
        <color theme="0" tint="-0.499984740745262"/>
      </bottom>
      <diagonal/>
    </border>
    <border>
      <left style="medium">
        <color rgb="FFFF000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FF000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FF0000"/>
      </left>
      <right style="thin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49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3" fontId="7" fillId="0" borderId="0" xfId="0" applyNumberFormat="1" applyFont="1">
      <alignment vertical="center"/>
    </xf>
    <xf numFmtId="0" fontId="7" fillId="0" borderId="0" xfId="0" applyFont="1" applyFill="1" applyBorder="1">
      <alignment vertical="center"/>
    </xf>
    <xf numFmtId="41" fontId="7" fillId="0" borderId="0" xfId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1" fontId="7" fillId="0" borderId="24" xfId="1" applyFont="1" applyBorder="1">
      <alignment vertical="center"/>
    </xf>
    <xf numFmtId="41" fontId="7" fillId="0" borderId="22" xfId="1" applyFont="1" applyBorder="1">
      <alignment vertical="center"/>
    </xf>
    <xf numFmtId="41" fontId="7" fillId="0" borderId="28" xfId="1" applyFont="1" applyBorder="1">
      <alignment vertical="center"/>
    </xf>
    <xf numFmtId="41" fontId="7" fillId="0" borderId="26" xfId="1" applyFont="1" applyBorder="1">
      <alignment vertical="center"/>
    </xf>
    <xf numFmtId="41" fontId="7" fillId="0" borderId="29" xfId="1" applyFont="1" applyBorder="1">
      <alignment vertical="center"/>
    </xf>
    <xf numFmtId="9" fontId="7" fillId="0" borderId="33" xfId="2" applyFont="1" applyBorder="1">
      <alignment vertical="center"/>
    </xf>
    <xf numFmtId="9" fontId="7" fillId="0" borderId="34" xfId="2" applyFont="1" applyBorder="1">
      <alignment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9" fontId="7" fillId="2" borderId="0" xfId="2" applyFont="1" applyFill="1" applyBorder="1" applyAlignment="1">
      <alignment horizontal="center" vertical="center"/>
    </xf>
    <xf numFmtId="9" fontId="12" fillId="2" borderId="0" xfId="2" applyFont="1" applyFill="1" applyBorder="1" applyAlignment="1">
      <alignment vertical="center"/>
    </xf>
    <xf numFmtId="0" fontId="12" fillId="2" borderId="0" xfId="0" applyFont="1" applyFill="1" applyAlignment="1">
      <alignment vertical="top"/>
    </xf>
    <xf numFmtId="9" fontId="12" fillId="2" borderId="0" xfId="2" applyFont="1" applyFill="1" applyBorder="1" applyAlignment="1">
      <alignment vertical="top"/>
    </xf>
    <xf numFmtId="9" fontId="7" fillId="2" borderId="0" xfId="2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8" fillId="2" borderId="0" xfId="3" applyNumberFormat="1" applyFont="1" applyFill="1">
      <alignment vertical="center"/>
    </xf>
    <xf numFmtId="0" fontId="18" fillId="0" borderId="0" xfId="3" applyNumberFormat="1" applyFo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>
      <alignment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20" fontId="7" fillId="4" borderId="0" xfId="0" applyNumberFormat="1" applyFont="1" applyFill="1" applyAlignment="1">
      <alignment horizontal="center" vertical="center"/>
    </xf>
    <xf numFmtId="0" fontId="7" fillId="4" borderId="0" xfId="0" applyFont="1" applyFill="1">
      <alignment vertical="center"/>
    </xf>
    <xf numFmtId="20" fontId="23" fillId="4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quotePrefix="1" applyFont="1" applyFill="1" applyAlignment="1">
      <alignment horizontal="left" vertical="center"/>
    </xf>
    <xf numFmtId="41" fontId="9" fillId="0" borderId="41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1" fontId="9" fillId="0" borderId="2" xfId="1" applyFont="1" applyFill="1" applyBorder="1" applyAlignment="1">
      <alignment horizontal="center" vertical="center"/>
    </xf>
    <xf numFmtId="41" fontId="9" fillId="5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 readingOrder="1"/>
    </xf>
    <xf numFmtId="0" fontId="5" fillId="3" borderId="3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1" fontId="5" fillId="4" borderId="37" xfId="1" applyFont="1" applyFill="1" applyBorder="1" applyAlignment="1">
      <alignment horizontal="center" vertical="center"/>
    </xf>
    <xf numFmtId="41" fontId="5" fillId="4" borderId="41" xfId="1" applyFont="1" applyFill="1" applyBorder="1" applyAlignment="1">
      <alignment horizontal="center" vertical="center"/>
    </xf>
    <xf numFmtId="41" fontId="5" fillId="4" borderId="6" xfId="1" applyFont="1" applyFill="1" applyBorder="1" applyAlignment="1">
      <alignment horizontal="center" vertical="center"/>
    </xf>
    <xf numFmtId="41" fontId="5" fillId="4" borderId="6" xfId="1" applyFont="1" applyFill="1" applyBorder="1" applyAlignment="1">
      <alignment horizontal="center" vertical="center" wrapText="1"/>
    </xf>
    <xf numFmtId="41" fontId="5" fillId="4" borderId="35" xfId="1" applyFont="1" applyFill="1" applyBorder="1" applyAlignment="1">
      <alignment horizontal="center" vertical="center"/>
    </xf>
    <xf numFmtId="41" fontId="5" fillId="4" borderId="2" xfId="1" applyFont="1" applyFill="1" applyBorder="1" applyAlignment="1">
      <alignment horizontal="center" vertical="center"/>
    </xf>
    <xf numFmtId="41" fontId="5" fillId="4" borderId="1" xfId="1" applyFont="1" applyFill="1" applyBorder="1" applyAlignment="1">
      <alignment horizontal="center" vertical="center"/>
    </xf>
    <xf numFmtId="41" fontId="5" fillId="4" borderId="36" xfId="1" applyFont="1" applyFill="1" applyBorder="1" applyAlignment="1">
      <alignment horizontal="center" vertical="center"/>
    </xf>
    <xf numFmtId="41" fontId="5" fillId="4" borderId="40" xfId="1" applyFont="1" applyFill="1" applyBorder="1" applyAlignment="1">
      <alignment horizontal="center" vertical="center"/>
    </xf>
    <xf numFmtId="41" fontId="5" fillId="4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1" fontId="5" fillId="4" borderId="42" xfId="1" applyFont="1" applyFill="1" applyBorder="1" applyAlignment="1">
      <alignment horizontal="center" vertical="center"/>
    </xf>
    <xf numFmtId="41" fontId="5" fillId="4" borderId="43" xfId="1" applyFont="1" applyFill="1" applyBorder="1" applyAlignment="1">
      <alignment horizontal="center" vertical="center"/>
    </xf>
    <xf numFmtId="41" fontId="5" fillId="4" borderId="44" xfId="1" applyFont="1" applyFill="1" applyBorder="1" applyAlignment="1">
      <alignment horizontal="center" vertical="center"/>
    </xf>
    <xf numFmtId="41" fontId="5" fillId="4" borderId="45" xfId="1" applyFont="1" applyFill="1" applyBorder="1" applyAlignment="1">
      <alignment horizontal="center" vertical="center"/>
    </xf>
    <xf numFmtId="41" fontId="5" fillId="4" borderId="46" xfId="1" applyFont="1" applyFill="1" applyBorder="1" applyAlignment="1">
      <alignment horizontal="center" vertical="center"/>
    </xf>
    <xf numFmtId="41" fontId="5" fillId="4" borderId="47" xfId="1" applyFont="1" applyFill="1" applyBorder="1" applyAlignment="1">
      <alignment horizontal="center" vertical="center"/>
    </xf>
    <xf numFmtId="41" fontId="5" fillId="4" borderId="48" xfId="1" applyFont="1" applyFill="1" applyBorder="1" applyAlignment="1">
      <alignment horizontal="center" vertical="center"/>
    </xf>
    <xf numFmtId="41" fontId="5" fillId="4" borderId="49" xfId="1" applyFont="1" applyFill="1" applyBorder="1" applyAlignment="1">
      <alignment horizontal="center" vertical="center"/>
    </xf>
    <xf numFmtId="20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20" fontId="7" fillId="4" borderId="0" xfId="0" applyNumberFormat="1" applyFont="1" applyFill="1" applyBorder="1" applyAlignment="1">
      <alignment horizontal="center" vertical="center"/>
    </xf>
    <xf numFmtId="20" fontId="5" fillId="4" borderId="0" xfId="0" applyNumberFormat="1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41" fontId="7" fillId="0" borderId="41" xfId="1" applyFont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41" fontId="7" fillId="0" borderId="40" xfId="1" applyFont="1" applyFill="1" applyBorder="1" applyAlignment="1">
      <alignment horizontal="center" vertical="center"/>
    </xf>
    <xf numFmtId="41" fontId="7" fillId="5" borderId="43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41" fontId="7" fillId="5" borderId="47" xfId="0" applyNumberFormat="1" applyFont="1" applyFill="1" applyBorder="1" applyAlignment="1">
      <alignment horizontal="center" vertical="center"/>
    </xf>
    <xf numFmtId="178" fontId="7" fillId="5" borderId="47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41" fontId="9" fillId="0" borderId="40" xfId="1" applyFont="1" applyFill="1" applyBorder="1" applyAlignment="1">
      <alignment horizontal="center" vertical="center"/>
    </xf>
    <xf numFmtId="41" fontId="9" fillId="5" borderId="43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 readingOrder="1"/>
    </xf>
    <xf numFmtId="0" fontId="7" fillId="0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76" fontId="7" fillId="2" borderId="5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6" fontId="7" fillId="2" borderId="75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176" fontId="7" fillId="2" borderId="76" xfId="0" applyNumberFormat="1" applyFont="1" applyFill="1" applyBorder="1" applyAlignment="1">
      <alignment horizontal="center" vertical="center" wrapText="1"/>
    </xf>
    <xf numFmtId="176" fontId="7" fillId="2" borderId="72" xfId="0" applyNumberFormat="1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0" fontId="7" fillId="4" borderId="1" xfId="0" applyNumberFormat="1" applyFont="1" applyFill="1" applyBorder="1" applyAlignment="1">
      <alignment horizontal="center" vertical="center"/>
    </xf>
    <xf numFmtId="20" fontId="7" fillId="4" borderId="35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 readingOrder="1"/>
    </xf>
    <xf numFmtId="20" fontId="16" fillId="4" borderId="2" xfId="0" applyNumberFormat="1" applyFont="1" applyFill="1" applyBorder="1" applyAlignment="1">
      <alignment horizontal="center" vertical="center" readingOrder="1"/>
    </xf>
    <xf numFmtId="20" fontId="16" fillId="4" borderId="1" xfId="0" applyNumberFormat="1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readingOrder="1"/>
    </xf>
    <xf numFmtId="0" fontId="7" fillId="4" borderId="1" xfId="0" applyFont="1" applyFill="1" applyBorder="1" applyAlignment="1">
      <alignment horizontal="center" vertical="center" readingOrder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/>
    </xf>
    <xf numFmtId="0" fontId="7" fillId="5" borderId="61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 readingOrder="1"/>
    </xf>
    <xf numFmtId="0" fontId="21" fillId="3" borderId="1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 readingOrder="1"/>
    </xf>
    <xf numFmtId="0" fontId="22" fillId="3" borderId="4" xfId="0" applyFont="1" applyFill="1" applyBorder="1" applyAlignment="1">
      <alignment horizontal="center" vertical="center" wrapText="1" readingOrder="1"/>
    </xf>
    <xf numFmtId="0" fontId="16" fillId="4" borderId="41" xfId="0" applyFont="1" applyFill="1" applyBorder="1" applyAlignment="1">
      <alignment horizontal="center" vertical="center" wrapText="1" readingOrder="1"/>
    </xf>
    <xf numFmtId="0" fontId="16" fillId="4" borderId="6" xfId="0" applyFont="1" applyFill="1" applyBorder="1" applyAlignment="1">
      <alignment horizontal="center" vertical="center" wrapText="1" readingOrder="1"/>
    </xf>
    <xf numFmtId="0" fontId="16" fillId="4" borderId="2" xfId="0" applyFont="1" applyFill="1" applyBorder="1" applyAlignment="1">
      <alignment horizontal="center" vertical="center" wrapText="1" readingOrder="1"/>
    </xf>
    <xf numFmtId="0" fontId="16" fillId="4" borderId="1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63" xfId="0" quotePrefix="1" applyFont="1" applyFill="1" applyBorder="1" applyAlignment="1">
      <alignment horizontal="left" vertical="center" wrapText="1"/>
    </xf>
    <xf numFmtId="0" fontId="7" fillId="2" borderId="64" xfId="0" quotePrefix="1" applyFont="1" applyFill="1" applyBorder="1" applyAlignment="1">
      <alignment horizontal="left" vertical="center" wrapText="1"/>
    </xf>
    <xf numFmtId="0" fontId="7" fillId="2" borderId="71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4" borderId="0" xfId="0" quotePrefix="1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4" borderId="0" xfId="0" quotePrefix="1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9" fillId="3" borderId="73" xfId="0" applyFont="1" applyFill="1" applyBorder="1" applyAlignment="1">
      <alignment horizontal="center" vertical="center" wrapText="1"/>
    </xf>
    <xf numFmtId="0" fontId="9" fillId="3" borderId="7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1" fontId="5" fillId="4" borderId="50" xfId="1" applyFont="1" applyFill="1" applyBorder="1" applyAlignment="1">
      <alignment horizontal="center" vertical="center"/>
    </xf>
    <xf numFmtId="41" fontId="5" fillId="4" borderId="5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4">
    <cellStyle name="백분율" xfId="2" builtinId="5"/>
    <cellStyle name="쉼표 [0]" xfId="1" builtinId="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152399</xdr:colOff>
      <xdr:row>21</xdr:row>
      <xdr:rowOff>28575</xdr:rowOff>
    </xdr:from>
    <xdr:to>
      <xdr:col>17</xdr:col>
      <xdr:colOff>457199</xdr:colOff>
      <xdr:row>37</xdr:row>
      <xdr:rowOff>95250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31" t="2550" r="6077" b="2451"/>
        <a:stretch/>
      </xdr:blipFill>
      <xdr:spPr>
        <a:xfrm>
          <a:off x="7229474" y="1095375"/>
          <a:ext cx="4524375" cy="34194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20</xdr:row>
      <xdr:rowOff>114300</xdr:rowOff>
    </xdr:from>
    <xdr:to>
      <xdr:col>5</xdr:col>
      <xdr:colOff>333374</xdr:colOff>
      <xdr:row>34</xdr:row>
      <xdr:rowOff>38100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3" y="3743325"/>
          <a:ext cx="3124201" cy="2857500"/>
        </a:xfrm>
        <a:prstGeom prst="rect">
          <a:avLst/>
        </a:prstGeom>
      </xdr:spPr>
    </xdr:pic>
    <xdr:clientData/>
  </xdr:twoCellAnchor>
  <xdr:twoCellAnchor>
    <xdr:from>
      <xdr:col>5</xdr:col>
      <xdr:colOff>466724</xdr:colOff>
      <xdr:row>20</xdr:row>
      <xdr:rowOff>191864</xdr:rowOff>
    </xdr:from>
    <xdr:to>
      <xdr:col>11</xdr:col>
      <xdr:colOff>47625</xdr:colOff>
      <xdr:row>37</xdr:row>
      <xdr:rowOff>0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565" r="6885"/>
        <a:stretch/>
      </xdr:blipFill>
      <xdr:spPr>
        <a:xfrm>
          <a:off x="3533774" y="3820889"/>
          <a:ext cx="4324351" cy="3370486"/>
        </a:xfrm>
        <a:prstGeom prst="rect">
          <a:avLst/>
        </a:prstGeom>
      </xdr:spPr>
    </xdr:pic>
    <xdr:clientData/>
  </xdr:twoCellAnchor>
  <xdr:twoCellAnchor>
    <xdr:from>
      <xdr:col>5</xdr:col>
      <xdr:colOff>647700</xdr:colOff>
      <xdr:row>34</xdr:row>
      <xdr:rowOff>104638</xdr:rowOff>
    </xdr:from>
    <xdr:to>
      <xdr:col>7</xdr:col>
      <xdr:colOff>463065</xdr:colOff>
      <xdr:row>36</xdr:row>
      <xdr:rowOff>177501</xdr:rowOff>
    </xdr:to>
    <xdr:sp macro="" textlink="">
      <xdr:nvSpPr>
        <xdr:cNvPr id="6" name="직사각형 5"/>
        <xdr:cNvSpPr/>
      </xdr:nvSpPr>
      <xdr:spPr>
        <a:xfrm>
          <a:off x="3714750" y="6667363"/>
          <a:ext cx="1396515" cy="491963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  <xdr:twoCellAnchor>
    <xdr:from>
      <xdr:col>1</xdr:col>
      <xdr:colOff>47625</xdr:colOff>
      <xdr:row>34</xdr:row>
      <xdr:rowOff>152399</xdr:rowOff>
    </xdr:from>
    <xdr:to>
      <xdr:col>5</xdr:col>
      <xdr:colOff>523875</xdr:colOff>
      <xdr:row>37</xdr:row>
      <xdr:rowOff>123824</xdr:rowOff>
    </xdr:to>
    <xdr:sp macro="" textlink="">
      <xdr:nvSpPr>
        <xdr:cNvPr id="8" name="TextBox 7"/>
        <xdr:cNvSpPr txBox="1"/>
      </xdr:nvSpPr>
      <xdr:spPr>
        <a:xfrm>
          <a:off x="266700" y="6715124"/>
          <a:ext cx="332422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ㄴ 일정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: </a:t>
          </a:r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알파카월드 → 삼악산 케이블카 → 남이섬</a:t>
          </a:r>
          <a:endParaRPr lang="en-US" altLang="ko-KR" sz="1050" baseline="0">
            <a:latin typeface="대명체 굵게" panose="020B0600000101010101" pitchFamily="50" charset="-127"/>
            <a:ea typeface="대명체 굵게" panose="020B0600000101010101" pitchFamily="50" charset="-127"/>
          </a:endParaRPr>
        </a:p>
        <a:p>
          <a:r>
            <a:rPr lang="ko-KR" altLang="en-US" sz="1050">
              <a:latin typeface="대명체 굵게" panose="020B0600000101010101" pitchFamily="50" charset="-127"/>
              <a:ea typeface="대명체 굵게" panose="020B0600000101010101" pitchFamily="50" charset="-127"/>
            </a:rPr>
            <a:t>ㄴ 요금</a:t>
          </a:r>
          <a:r>
            <a:rPr lang="en-US" altLang="ko-KR" sz="1050">
              <a:latin typeface="대명체 굵게" panose="020B0600000101010101" pitchFamily="50" charset="-127"/>
              <a:ea typeface="대명체 굵게" panose="020B0600000101010101" pitchFamily="50" charset="-127"/>
            </a:rPr>
            <a:t>: US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 73 (</a:t>
          </a:r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한화 약 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9.5</a:t>
          </a:r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만원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)</a:t>
          </a:r>
          <a:endParaRPr lang="ko-KR" altLang="en-US" sz="1050">
            <a:latin typeface="대명체 굵게" panose="020B0600000101010101" pitchFamily="50" charset="-127"/>
            <a:ea typeface="대명체 굵게" panose="020B0600000101010101" pitchFamily="50" charset="-127"/>
          </a:endParaRPr>
        </a:p>
      </xdr:txBody>
    </xdr:sp>
    <xdr:clientData/>
  </xdr:twoCellAnchor>
  <xdr:twoCellAnchor>
    <xdr:from>
      <xdr:col>1</xdr:col>
      <xdr:colOff>47623</xdr:colOff>
      <xdr:row>55</xdr:row>
      <xdr:rowOff>152399</xdr:rowOff>
    </xdr:from>
    <xdr:to>
      <xdr:col>5</xdr:col>
      <xdr:colOff>781049</xdr:colOff>
      <xdr:row>58</xdr:row>
      <xdr:rowOff>161924</xdr:rowOff>
    </xdr:to>
    <xdr:sp macro="" textlink="">
      <xdr:nvSpPr>
        <xdr:cNvPr id="14" name="TextBox 13"/>
        <xdr:cNvSpPr txBox="1"/>
      </xdr:nvSpPr>
      <xdr:spPr>
        <a:xfrm>
          <a:off x="266698" y="10963274"/>
          <a:ext cx="3581401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ㄴ 일정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: </a:t>
          </a:r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알파카월드 → 삼악산 케이블카 → 레일바이크</a:t>
          </a:r>
          <a:endParaRPr lang="en-US" altLang="ko-KR" sz="1050" baseline="0">
            <a:latin typeface="대명체 굵게" panose="020B0600000101010101" pitchFamily="50" charset="-127"/>
            <a:ea typeface="대명체 굵게" panose="020B0600000101010101" pitchFamily="50" charset="-127"/>
          </a:endParaRPr>
        </a:p>
        <a:p>
          <a:r>
            <a:rPr lang="ko-KR" altLang="en-US" sz="1050">
              <a:latin typeface="대명체 굵게" panose="020B0600000101010101" pitchFamily="50" charset="-127"/>
              <a:ea typeface="대명체 굵게" panose="020B0600000101010101" pitchFamily="50" charset="-127"/>
            </a:rPr>
            <a:t>ㄴ 요금</a:t>
          </a:r>
          <a:r>
            <a:rPr lang="en-US" altLang="ko-KR" sz="1050">
              <a:latin typeface="대명체 굵게" panose="020B0600000101010101" pitchFamily="50" charset="-127"/>
              <a:ea typeface="대명체 굵게" panose="020B0600000101010101" pitchFamily="50" charset="-127"/>
            </a:rPr>
            <a:t>: US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 83 (</a:t>
          </a:r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한화 약 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11</a:t>
          </a:r>
          <a:r>
            <a:rPr lang="ko-KR" altLang="en-US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만원</a:t>
          </a:r>
          <a:r>
            <a:rPr lang="en-US" altLang="ko-KR" sz="1050" baseline="0">
              <a:latin typeface="대명체 굵게" panose="020B0600000101010101" pitchFamily="50" charset="-127"/>
              <a:ea typeface="대명체 굵게" panose="020B0600000101010101" pitchFamily="50" charset="-127"/>
            </a:rPr>
            <a:t>)</a:t>
          </a:r>
          <a:endParaRPr lang="ko-KR" altLang="en-US" sz="1050">
            <a:latin typeface="대명체 굵게" panose="020B0600000101010101" pitchFamily="50" charset="-127"/>
            <a:ea typeface="대명체 굵게" panose="020B0600000101010101" pitchFamily="50" charset="-127"/>
          </a:endParaRPr>
        </a:p>
      </xdr:txBody>
    </xdr:sp>
    <xdr:clientData/>
  </xdr:twoCellAnchor>
  <xdr:twoCellAnchor editAs="oneCell">
    <xdr:from>
      <xdr:col>5</xdr:col>
      <xdr:colOff>695326</xdr:colOff>
      <xdr:row>42</xdr:row>
      <xdr:rowOff>66675</xdr:rowOff>
    </xdr:from>
    <xdr:to>
      <xdr:col>11</xdr:col>
      <xdr:colOff>76200</xdr:colOff>
      <xdr:row>58</xdr:row>
      <xdr:rowOff>121573</xdr:rowOff>
    </xdr:to>
    <xdr:pic>
      <xdr:nvPicPr>
        <xdr:cNvPr id="15" name="그림 1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919"/>
        <a:stretch/>
      </xdr:blipFill>
      <xdr:spPr>
        <a:xfrm>
          <a:off x="3762376" y="8153400"/>
          <a:ext cx="4124324" cy="3407698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</xdr:colOff>
      <xdr:row>42</xdr:row>
      <xdr:rowOff>66675</xdr:rowOff>
    </xdr:from>
    <xdr:to>
      <xdr:col>17</xdr:col>
      <xdr:colOff>562685</xdr:colOff>
      <xdr:row>56</xdr:row>
      <xdr:rowOff>28914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96124" y="5381625"/>
          <a:ext cx="4763211" cy="289593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85723</xdr:colOff>
      <xdr:row>41</xdr:row>
      <xdr:rowOff>104775</xdr:rowOff>
    </xdr:from>
    <xdr:to>
      <xdr:col>5</xdr:col>
      <xdr:colOff>361949</xdr:colOff>
      <xdr:row>55</xdr:row>
      <xdr:rowOff>28575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798" y="7981950"/>
          <a:ext cx="3124201" cy="28575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55</xdr:row>
      <xdr:rowOff>209413</xdr:rowOff>
    </xdr:from>
    <xdr:to>
      <xdr:col>7</xdr:col>
      <xdr:colOff>644040</xdr:colOff>
      <xdr:row>58</xdr:row>
      <xdr:rowOff>72726</xdr:rowOff>
    </xdr:to>
    <xdr:sp macro="" textlink="">
      <xdr:nvSpPr>
        <xdr:cNvPr id="13" name="직사각형 12"/>
        <xdr:cNvSpPr/>
      </xdr:nvSpPr>
      <xdr:spPr>
        <a:xfrm>
          <a:off x="3895725" y="11020288"/>
          <a:ext cx="1396515" cy="491963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fontAlgn="base" latinLnBrk="1">
            <a:spcBef>
              <a:spcPct val="50000"/>
            </a:spcBef>
            <a:spcAft>
              <a:spcPct val="0"/>
            </a:spcAft>
            <a:buChar char="•"/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kumimoji="1" sz="12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9"/>
  <sheetViews>
    <sheetView showGridLines="0" workbookViewId="0">
      <selection activeCell="P12" sqref="P12:P13"/>
    </sheetView>
  </sheetViews>
  <sheetFormatPr defaultRowHeight="16.5"/>
  <cols>
    <col min="1" max="1" width="2.875" customWidth="1"/>
    <col min="5" max="12" width="10.375" customWidth="1"/>
  </cols>
  <sheetData>
    <row r="2" spans="2:20" s="1" customFormat="1" ht="15" customHeight="1">
      <c r="B2" s="2" t="s">
        <v>18</v>
      </c>
      <c r="O2" s="3"/>
    </row>
    <row r="3" spans="2:20" s="1" customFormat="1" ht="15" customHeight="1">
      <c r="B3" s="2"/>
      <c r="O3" s="3"/>
    </row>
    <row r="4" spans="2:20" s="2" customFormat="1" ht="13.5">
      <c r="B4" s="12" t="s">
        <v>3</v>
      </c>
    </row>
    <row r="5" spans="2:20" s="13" customFormat="1" ht="12.75">
      <c r="B5" s="13" t="s">
        <v>4</v>
      </c>
    </row>
    <row r="6" spans="2:20" s="13" customFormat="1" ht="12.75">
      <c r="B6" s="13" t="s">
        <v>5</v>
      </c>
    </row>
    <row r="7" spans="2:20" s="13" customFormat="1" ht="12.75">
      <c r="B7" s="13" t="s">
        <v>6</v>
      </c>
    </row>
    <row r="8" spans="2:20" s="1" customFormat="1" ht="12.75"/>
    <row r="9" spans="2:20" s="1" customFormat="1" ht="12.75"/>
    <row r="10" spans="2:20" s="1" customFormat="1" ht="15" customHeight="1">
      <c r="B10" s="12" t="s">
        <v>20</v>
      </c>
      <c r="L10" s="11" t="s">
        <v>19</v>
      </c>
      <c r="O10" s="3"/>
    </row>
    <row r="11" spans="2:20" s="1" customFormat="1" ht="6.75" customHeight="1">
      <c r="B11" s="4"/>
      <c r="O11" s="3"/>
    </row>
    <row r="12" spans="2:20" s="1" customFormat="1" ht="15" customHeight="1">
      <c r="B12" s="115" t="s">
        <v>0</v>
      </c>
      <c r="C12" s="115"/>
      <c r="D12" s="117"/>
      <c r="E12" s="119" t="s">
        <v>7</v>
      </c>
      <c r="F12" s="115" t="s">
        <v>8</v>
      </c>
      <c r="G12" s="115" t="s">
        <v>9</v>
      </c>
      <c r="H12" s="115" t="s">
        <v>10</v>
      </c>
      <c r="I12" s="115" t="s">
        <v>11</v>
      </c>
      <c r="J12" s="115" t="s">
        <v>12</v>
      </c>
      <c r="K12" s="115" t="s">
        <v>13</v>
      </c>
      <c r="L12" s="115" t="s">
        <v>14</v>
      </c>
      <c r="M12" s="114"/>
      <c r="N12" s="114"/>
      <c r="O12" s="114"/>
      <c r="P12" s="114"/>
      <c r="Q12" s="114"/>
      <c r="R12" s="6"/>
    </row>
    <row r="13" spans="2:20" s="1" customFormat="1" ht="15" customHeight="1" thickBot="1">
      <c r="B13" s="116"/>
      <c r="C13" s="116"/>
      <c r="D13" s="118"/>
      <c r="E13" s="120"/>
      <c r="F13" s="116"/>
      <c r="G13" s="116"/>
      <c r="H13" s="116"/>
      <c r="I13" s="116"/>
      <c r="J13" s="116"/>
      <c r="K13" s="116"/>
      <c r="L13" s="116"/>
      <c r="M13" s="114"/>
      <c r="N13" s="114"/>
      <c r="O13" s="114"/>
      <c r="P13" s="114"/>
      <c r="Q13" s="114"/>
      <c r="R13" s="6"/>
    </row>
    <row r="14" spans="2:20" s="1" customFormat="1" ht="19.899999999999999" customHeight="1" thickTop="1" thickBot="1">
      <c r="B14" s="121" t="s">
        <v>15</v>
      </c>
      <c r="C14" s="121"/>
      <c r="D14" s="122"/>
      <c r="E14" s="14">
        <v>13378</v>
      </c>
      <c r="F14" s="15">
        <v>35449</v>
      </c>
      <c r="G14" s="15">
        <v>45720</v>
      </c>
      <c r="H14" s="15">
        <v>33003</v>
      </c>
      <c r="I14" s="15">
        <v>19730</v>
      </c>
      <c r="J14" s="15">
        <v>7464</v>
      </c>
      <c r="K14" s="15">
        <v>12705</v>
      </c>
      <c r="L14" s="15">
        <f>SUM(E14:K14)</f>
        <v>167449</v>
      </c>
      <c r="M14" s="7"/>
      <c r="N14" s="8"/>
      <c r="O14" s="8"/>
      <c r="P14" s="9"/>
      <c r="Q14" s="10"/>
      <c r="R14" s="6"/>
    </row>
    <row r="15" spans="2:20" s="1" customFormat="1" ht="19.899999999999999" customHeight="1">
      <c r="B15" s="123" t="s">
        <v>16</v>
      </c>
      <c r="C15" s="124"/>
      <c r="D15" s="125"/>
      <c r="E15" s="16">
        <v>54</v>
      </c>
      <c r="F15" s="17">
        <v>1013</v>
      </c>
      <c r="G15" s="17">
        <v>3325</v>
      </c>
      <c r="H15" s="17">
        <v>2327</v>
      </c>
      <c r="I15" s="17">
        <v>1232</v>
      </c>
      <c r="J15" s="17">
        <v>47</v>
      </c>
      <c r="K15" s="17">
        <v>320</v>
      </c>
      <c r="L15" s="18">
        <f>SUM(E15:K15)</f>
        <v>8318</v>
      </c>
      <c r="M15" s="7"/>
      <c r="N15" s="8"/>
      <c r="O15" s="8"/>
      <c r="P15" s="8"/>
      <c r="Q15" s="10"/>
      <c r="R15" s="6"/>
      <c r="T15" s="5"/>
    </row>
    <row r="16" spans="2:20" s="1" customFormat="1" ht="19.899999999999999" customHeight="1" thickBot="1">
      <c r="B16" s="126" t="s">
        <v>17</v>
      </c>
      <c r="C16" s="127"/>
      <c r="D16" s="128"/>
      <c r="E16" s="19">
        <f>E15/E14</f>
        <v>4.0364777993721034E-3</v>
      </c>
      <c r="F16" s="19">
        <f t="shared" ref="F16:L16" si="0">F15/F14</f>
        <v>2.8576264492651413E-2</v>
      </c>
      <c r="G16" s="19">
        <f t="shared" si="0"/>
        <v>7.2725284339457574E-2</v>
      </c>
      <c r="H16" s="19">
        <f t="shared" si="0"/>
        <v>7.050874162954883E-2</v>
      </c>
      <c r="I16" s="19">
        <f t="shared" si="0"/>
        <v>6.244298023314749E-2</v>
      </c>
      <c r="J16" s="19">
        <f t="shared" si="0"/>
        <v>6.2968917470525186E-3</v>
      </c>
      <c r="K16" s="19">
        <f t="shared" si="0"/>
        <v>2.5186934277843367E-2</v>
      </c>
      <c r="L16" s="20">
        <f t="shared" si="0"/>
        <v>4.9674826365042488E-2</v>
      </c>
      <c r="M16" s="7"/>
      <c r="N16" s="8"/>
      <c r="O16" s="8"/>
      <c r="P16" s="8"/>
      <c r="Q16" s="10"/>
      <c r="R16" s="6"/>
      <c r="T16" s="5"/>
    </row>
    <row r="17" spans="2:18" s="1" customFormat="1" ht="12.75"/>
    <row r="18" spans="2:18" s="1" customFormat="1" ht="15" customHeight="1">
      <c r="O18" s="3"/>
    </row>
    <row r="19" spans="2:18" s="1" customFormat="1" ht="15" customHeight="1">
      <c r="B19" s="12" t="s">
        <v>1</v>
      </c>
      <c r="O19" s="3"/>
    </row>
    <row r="20" spans="2:18" s="1" customFormat="1" ht="6" customHeight="1">
      <c r="B20" s="4"/>
      <c r="O20" s="3"/>
    </row>
    <row r="21" spans="2:18"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1"/>
    </row>
    <row r="22" spans="2:18"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4"/>
    </row>
    <row r="23" spans="2:18"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4"/>
    </row>
    <row r="24" spans="2:18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4"/>
    </row>
    <row r="25" spans="2:18"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4"/>
    </row>
    <row r="26" spans="2:18">
      <c r="B26" s="132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4"/>
    </row>
    <row r="27" spans="2:18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4"/>
    </row>
    <row r="28" spans="2:18"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</row>
    <row r="29" spans="2:18">
      <c r="B29" s="132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4"/>
    </row>
    <row r="30" spans="2:18"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4"/>
    </row>
    <row r="31" spans="2:18"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4"/>
    </row>
    <row r="32" spans="2:18"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4"/>
    </row>
    <row r="33" spans="2:18"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4"/>
    </row>
    <row r="34" spans="2:18"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4"/>
    </row>
    <row r="35" spans="2:18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4"/>
    </row>
    <row r="36" spans="2:18">
      <c r="B36" s="132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4"/>
    </row>
    <row r="37" spans="2:18"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4"/>
    </row>
    <row r="38" spans="2:18"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7"/>
    </row>
    <row r="40" spans="2:18" s="1" customFormat="1" ht="15" customHeight="1">
      <c r="B40" s="12" t="s">
        <v>2</v>
      </c>
      <c r="O40" s="3"/>
    </row>
    <row r="41" spans="2:18" s="1" customFormat="1" ht="6" customHeight="1">
      <c r="B41" s="4"/>
      <c r="O41" s="3"/>
    </row>
    <row r="42" spans="2:18"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1"/>
    </row>
    <row r="43" spans="2:18"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4"/>
    </row>
    <row r="44" spans="2:18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4"/>
    </row>
    <row r="45" spans="2:18">
      <c r="B45" s="132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4"/>
    </row>
    <row r="46" spans="2:18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4"/>
    </row>
    <row r="47" spans="2:18">
      <c r="B47" s="132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4"/>
    </row>
    <row r="48" spans="2:18"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4"/>
    </row>
    <row r="49" spans="2:18"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4"/>
    </row>
    <row r="50" spans="2:18"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4"/>
    </row>
    <row r="51" spans="2:18"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4"/>
    </row>
    <row r="52" spans="2:18">
      <c r="B52" s="132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4"/>
    </row>
    <row r="53" spans="2:18">
      <c r="B53" s="132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4"/>
    </row>
    <row r="54" spans="2:18">
      <c r="B54" s="132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4"/>
    </row>
    <row r="55" spans="2:18">
      <c r="B55" s="132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4"/>
    </row>
    <row r="56" spans="2:18">
      <c r="B56" s="132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4"/>
    </row>
    <row r="57" spans="2:18"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4"/>
    </row>
    <row r="58" spans="2:18"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4"/>
    </row>
    <row r="59" spans="2:18">
      <c r="B59" s="135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7"/>
    </row>
  </sheetData>
  <mergeCells count="19">
    <mergeCell ref="B14:D14"/>
    <mergeCell ref="B15:D15"/>
    <mergeCell ref="B16:D16"/>
    <mergeCell ref="B21:R38"/>
    <mergeCell ref="B42:R59"/>
    <mergeCell ref="B12:D13"/>
    <mergeCell ref="E12:E13"/>
    <mergeCell ref="F12:F13"/>
    <mergeCell ref="G12:G13"/>
    <mergeCell ref="H12:H13"/>
    <mergeCell ref="N12:N13"/>
    <mergeCell ref="O12:O13"/>
    <mergeCell ref="P12:P13"/>
    <mergeCell ref="Q12:Q13"/>
    <mergeCell ref="I12:I13"/>
    <mergeCell ref="J12:J13"/>
    <mergeCell ref="K12:K13"/>
    <mergeCell ref="L12:L13"/>
    <mergeCell ref="M12:M1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2"/>
  <sheetViews>
    <sheetView showGridLines="0" tabSelected="1" zoomScale="96" zoomScaleNormal="96" workbookViewId="0">
      <selection activeCell="J11" sqref="J11:K11"/>
    </sheetView>
  </sheetViews>
  <sheetFormatPr defaultRowHeight="13.5"/>
  <cols>
    <col min="1" max="1" width="3.125" style="22" customWidth="1"/>
    <col min="2" max="8" width="15.625" style="22" customWidth="1"/>
    <col min="9" max="11" width="10.625" style="22" customWidth="1"/>
    <col min="12" max="16384" width="9" style="22"/>
  </cols>
  <sheetData>
    <row r="1" spans="2:11" ht="4.5" customHeight="1"/>
    <row r="2" spans="2:11" ht="13.5" customHeight="1">
      <c r="B2" s="195" t="s">
        <v>132</v>
      </c>
      <c r="C2" s="195"/>
      <c r="D2" s="195"/>
      <c r="E2" s="195"/>
      <c r="F2" s="195"/>
      <c r="G2" s="195"/>
      <c r="H2" s="195"/>
      <c r="I2" s="195"/>
      <c r="J2" s="24"/>
      <c r="K2" s="24"/>
    </row>
    <row r="3" spans="2:11" ht="23.25" customHeight="1">
      <c r="B3" s="195"/>
      <c r="C3" s="195"/>
      <c r="D3" s="195"/>
      <c r="E3" s="195"/>
      <c r="F3" s="195"/>
      <c r="G3" s="195"/>
      <c r="H3" s="195"/>
      <c r="I3" s="195"/>
      <c r="J3" s="24"/>
      <c r="K3" s="24"/>
    </row>
    <row r="4" spans="2:11" ht="33.75" customHeight="1">
      <c r="B4" s="139" t="s">
        <v>123</v>
      </c>
      <c r="C4" s="139"/>
      <c r="D4" s="139"/>
      <c r="E4" s="139"/>
      <c r="F4" s="139"/>
      <c r="G4" s="139"/>
      <c r="H4" s="139"/>
      <c r="I4" s="139"/>
      <c r="J4" s="24"/>
      <c r="K4" s="24"/>
    </row>
    <row r="5" spans="2:11" ht="59.25" customHeight="1">
      <c r="B5" s="140" t="s">
        <v>96</v>
      </c>
      <c r="C5" s="140"/>
      <c r="D5" s="140"/>
      <c r="E5" s="140"/>
      <c r="F5" s="140"/>
      <c r="G5" s="140"/>
      <c r="H5" s="140"/>
      <c r="I5" s="140"/>
      <c r="J5" s="24"/>
      <c r="K5" s="24"/>
    </row>
    <row r="6" spans="2:11" ht="9" customHeight="1">
      <c r="B6" s="33"/>
      <c r="C6" s="33"/>
      <c r="D6" s="33"/>
      <c r="E6" s="97"/>
      <c r="F6" s="97"/>
      <c r="G6" s="33"/>
      <c r="H6" s="33"/>
      <c r="I6" s="23"/>
      <c r="J6" s="24"/>
      <c r="K6" s="24"/>
    </row>
    <row r="7" spans="2:11" ht="20.100000000000001" customHeight="1">
      <c r="B7" s="25" t="s">
        <v>92</v>
      </c>
      <c r="C7" s="21"/>
      <c r="D7" s="21"/>
      <c r="E7" s="21"/>
      <c r="F7" s="21"/>
      <c r="G7" s="21"/>
      <c r="H7" s="21"/>
      <c r="I7" s="23"/>
      <c r="J7" s="24"/>
      <c r="K7" s="24"/>
    </row>
    <row r="8" spans="2:11" ht="3" customHeight="1">
      <c r="B8" s="25"/>
      <c r="C8" s="21"/>
      <c r="D8" s="21"/>
      <c r="E8" s="21"/>
      <c r="F8" s="21"/>
      <c r="G8" s="21"/>
      <c r="H8" s="21"/>
      <c r="I8" s="23"/>
      <c r="J8" s="24"/>
      <c r="K8" s="24"/>
    </row>
    <row r="9" spans="2:11" ht="30" customHeight="1" thickBot="1">
      <c r="B9" s="199" t="s">
        <v>22</v>
      </c>
      <c r="C9" s="173"/>
      <c r="D9" s="172" t="s">
        <v>23</v>
      </c>
      <c r="E9" s="173"/>
      <c r="F9" s="173"/>
      <c r="G9" s="173"/>
      <c r="H9" s="145" t="s">
        <v>91</v>
      </c>
      <c r="I9" s="146"/>
      <c r="J9" s="197"/>
      <c r="K9" s="197"/>
    </row>
    <row r="10" spans="2:11" ht="30" customHeight="1" thickTop="1">
      <c r="B10" s="198" t="s">
        <v>89</v>
      </c>
      <c r="C10" s="171"/>
      <c r="D10" s="170" t="s">
        <v>90</v>
      </c>
      <c r="E10" s="171"/>
      <c r="F10" s="171"/>
      <c r="G10" s="171"/>
      <c r="H10" s="143"/>
      <c r="I10" s="144"/>
      <c r="J10" s="205"/>
      <c r="K10" s="205"/>
    </row>
    <row r="11" spans="2:11" ht="30" customHeight="1">
      <c r="B11" s="168" t="s">
        <v>128</v>
      </c>
      <c r="C11" s="169"/>
      <c r="D11" s="200" t="s">
        <v>116</v>
      </c>
      <c r="E11" s="169"/>
      <c r="F11" s="169"/>
      <c r="G11" s="169"/>
      <c r="H11" s="141"/>
      <c r="I11" s="142"/>
      <c r="J11" s="196"/>
      <c r="K11" s="196"/>
    </row>
    <row r="12" spans="2:11" ht="30" customHeight="1">
      <c r="B12" s="168" t="s">
        <v>118</v>
      </c>
      <c r="C12" s="169"/>
      <c r="D12" s="200" t="s">
        <v>119</v>
      </c>
      <c r="E12" s="169"/>
      <c r="F12" s="169"/>
      <c r="G12" s="169"/>
      <c r="H12" s="141" t="s">
        <v>120</v>
      </c>
      <c r="I12" s="142"/>
      <c r="J12" s="108"/>
      <c r="K12" s="108"/>
    </row>
    <row r="13" spans="2:11" ht="30" customHeight="1">
      <c r="B13" s="168" t="s">
        <v>26</v>
      </c>
      <c r="C13" s="169"/>
      <c r="D13" s="200" t="s">
        <v>24</v>
      </c>
      <c r="E13" s="169"/>
      <c r="F13" s="169"/>
      <c r="G13" s="169"/>
      <c r="H13" s="141" t="s">
        <v>117</v>
      </c>
      <c r="I13" s="142"/>
      <c r="J13" s="196"/>
      <c r="K13" s="196"/>
    </row>
    <row r="14" spans="2:11" ht="30" customHeight="1">
      <c r="B14" s="168" t="s">
        <v>126</v>
      </c>
      <c r="C14" s="169"/>
      <c r="D14" s="200" t="s">
        <v>130</v>
      </c>
      <c r="E14" s="169"/>
      <c r="F14" s="169"/>
      <c r="G14" s="169"/>
      <c r="H14" s="141"/>
      <c r="I14" s="142"/>
      <c r="J14" s="196"/>
      <c r="K14" s="196"/>
    </row>
    <row r="15" spans="2:11" ht="30" customHeight="1">
      <c r="B15" s="213" t="s">
        <v>127</v>
      </c>
      <c r="C15" s="214"/>
      <c r="D15" s="201" t="s">
        <v>131</v>
      </c>
      <c r="E15" s="202"/>
      <c r="F15" s="202"/>
      <c r="G15" s="202"/>
      <c r="H15" s="147" t="s">
        <v>95</v>
      </c>
      <c r="I15" s="148"/>
      <c r="J15" s="196"/>
      <c r="K15" s="196"/>
    </row>
    <row r="16" spans="2:11" ht="30" customHeight="1">
      <c r="B16" s="215"/>
      <c r="C16" s="216"/>
      <c r="D16" s="203"/>
      <c r="E16" s="204"/>
      <c r="F16" s="204"/>
      <c r="G16" s="204"/>
      <c r="H16" s="149"/>
      <c r="I16" s="150"/>
      <c r="J16" s="196"/>
      <c r="K16" s="196"/>
    </row>
    <row r="17" spans="2:11" ht="30" customHeight="1">
      <c r="B17" s="168" t="s">
        <v>25</v>
      </c>
      <c r="C17" s="169"/>
      <c r="D17" s="200" t="s">
        <v>121</v>
      </c>
      <c r="E17" s="169"/>
      <c r="F17" s="169"/>
      <c r="G17" s="169"/>
      <c r="H17" s="141"/>
      <c r="I17" s="142"/>
      <c r="J17" s="196"/>
      <c r="K17" s="196"/>
    </row>
    <row r="18" spans="2:11" ht="6" customHeight="1">
      <c r="B18" s="32"/>
      <c r="C18" s="32"/>
      <c r="D18" s="32"/>
      <c r="E18" s="32"/>
      <c r="F18" s="32"/>
      <c r="G18" s="26"/>
      <c r="H18" s="27"/>
      <c r="I18" s="28"/>
    </row>
    <row r="19" spans="2:11" ht="20.100000000000001" customHeight="1">
      <c r="B19" s="25" t="s">
        <v>112</v>
      </c>
      <c r="C19" s="21"/>
      <c r="D19" s="21"/>
      <c r="E19" s="21"/>
      <c r="F19" s="21"/>
      <c r="G19" s="21"/>
      <c r="H19" s="219" t="s">
        <v>115</v>
      </c>
      <c r="I19" s="219"/>
      <c r="J19" s="24"/>
      <c r="K19" s="24"/>
    </row>
    <row r="20" spans="2:11" ht="16.5" customHeight="1">
      <c r="B20" s="208" t="s">
        <v>0</v>
      </c>
      <c r="C20" s="210" t="s">
        <v>56</v>
      </c>
      <c r="D20" s="178" t="s">
        <v>124</v>
      </c>
      <c r="E20" s="179"/>
      <c r="F20" s="179"/>
      <c r="G20" s="180"/>
      <c r="H20" s="208" t="s">
        <v>57</v>
      </c>
      <c r="I20" s="208"/>
      <c r="J20" s="24"/>
      <c r="K20" s="24"/>
    </row>
    <row r="21" spans="2:11" s="29" customFormat="1" ht="16.5" customHeight="1">
      <c r="B21" s="208"/>
      <c r="C21" s="210"/>
      <c r="D21" s="181"/>
      <c r="E21" s="182"/>
      <c r="F21" s="182"/>
      <c r="G21" s="183"/>
      <c r="H21" s="208"/>
      <c r="I21" s="208"/>
    </row>
    <row r="22" spans="2:11" s="29" customFormat="1" ht="16.5" customHeight="1" thickBot="1">
      <c r="B22" s="209"/>
      <c r="C22" s="211"/>
      <c r="D22" s="56" t="s">
        <v>103</v>
      </c>
      <c r="E22" s="56" t="s">
        <v>104</v>
      </c>
      <c r="F22" s="56" t="s">
        <v>105</v>
      </c>
      <c r="G22" s="57" t="s">
        <v>106</v>
      </c>
      <c r="H22" s="209"/>
      <c r="I22" s="209"/>
    </row>
    <row r="23" spans="2:11" s="29" customFormat="1" ht="20.100000000000001" customHeight="1" thickTop="1">
      <c r="B23" s="41" t="s">
        <v>58</v>
      </c>
      <c r="C23" s="89" t="s">
        <v>110</v>
      </c>
      <c r="D23" s="92">
        <v>65000</v>
      </c>
      <c r="E23" s="64">
        <v>65000</v>
      </c>
      <c r="F23" s="64">
        <v>65000</v>
      </c>
      <c r="G23" s="64">
        <v>85000</v>
      </c>
      <c r="H23" s="212" t="s">
        <v>111</v>
      </c>
      <c r="I23" s="212"/>
    </row>
    <row r="24" spans="2:11" s="29" customFormat="1" ht="20.100000000000001" customHeight="1">
      <c r="B24" s="90" t="s">
        <v>59</v>
      </c>
      <c r="C24" s="91" t="s">
        <v>80</v>
      </c>
      <c r="D24" s="93">
        <v>15000</v>
      </c>
      <c r="E24" s="68">
        <v>30000</v>
      </c>
      <c r="F24" s="68">
        <v>45000</v>
      </c>
      <c r="G24" s="68">
        <v>60000</v>
      </c>
      <c r="H24" s="217" t="s">
        <v>108</v>
      </c>
      <c r="I24" s="217"/>
    </row>
    <row r="25" spans="2:11" s="29" customFormat="1" ht="20.100000000000001" customHeight="1">
      <c r="B25" s="90" t="s">
        <v>62</v>
      </c>
      <c r="C25" s="91" t="s">
        <v>107</v>
      </c>
      <c r="D25" s="93">
        <v>25000</v>
      </c>
      <c r="E25" s="68">
        <v>50000</v>
      </c>
      <c r="F25" s="68">
        <v>75000</v>
      </c>
      <c r="G25" s="68">
        <v>100000</v>
      </c>
      <c r="H25" s="217" t="s">
        <v>63</v>
      </c>
      <c r="I25" s="217"/>
    </row>
    <row r="26" spans="2:11" s="29" customFormat="1" ht="20.100000000000001" customHeight="1" thickBot="1">
      <c r="B26" s="40" t="s">
        <v>85</v>
      </c>
      <c r="C26" s="94" t="s">
        <v>65</v>
      </c>
      <c r="D26" s="95">
        <v>20000</v>
      </c>
      <c r="E26" s="71">
        <v>40000</v>
      </c>
      <c r="F26" s="71">
        <v>60000</v>
      </c>
      <c r="G26" s="71">
        <v>80000</v>
      </c>
      <c r="H26" s="218" t="s">
        <v>109</v>
      </c>
      <c r="I26" s="218"/>
    </row>
    <row r="27" spans="2:11" s="29" customFormat="1" ht="20.100000000000001" customHeight="1">
      <c r="B27" s="174" t="s">
        <v>67</v>
      </c>
      <c r="C27" s="175"/>
      <c r="D27" s="96">
        <f>SUM(D23:D26)</f>
        <v>125000</v>
      </c>
      <c r="E27" s="96">
        <f>SUM(E23:E26)</f>
        <v>185000</v>
      </c>
      <c r="F27" s="96">
        <f t="shared" ref="E27:G27" si="0">SUM(F23:F26)</f>
        <v>245000</v>
      </c>
      <c r="G27" s="96">
        <f t="shared" si="0"/>
        <v>325000</v>
      </c>
      <c r="H27" s="206"/>
      <c r="I27" s="207"/>
    </row>
    <row r="28" spans="2:11" ht="20.100000000000001" customHeight="1" thickBot="1">
      <c r="B28" s="176" t="s">
        <v>68</v>
      </c>
      <c r="C28" s="177"/>
      <c r="D28" s="98">
        <f>D27/1</f>
        <v>125000</v>
      </c>
      <c r="E28" s="98">
        <f t="shared" ref="E28" si="1">E27/2</f>
        <v>92500</v>
      </c>
      <c r="F28" s="99">
        <f>F27/3</f>
        <v>81666.666666666672</v>
      </c>
      <c r="G28" s="99">
        <f>G27/4</f>
        <v>81250</v>
      </c>
      <c r="H28" s="151"/>
      <c r="I28" s="152"/>
    </row>
    <row r="29" spans="2:11" s="29" customFormat="1" ht="15.75" customHeight="1">
      <c r="B29" s="138" t="s">
        <v>134</v>
      </c>
      <c r="C29" s="138"/>
      <c r="D29" s="138"/>
      <c r="E29" s="138"/>
      <c r="F29" s="138"/>
      <c r="G29" s="138"/>
      <c r="H29" s="138"/>
      <c r="I29" s="138"/>
    </row>
    <row r="30" spans="2:11" s="29" customFormat="1" ht="15.75" customHeight="1">
      <c r="B30" s="138" t="s">
        <v>122</v>
      </c>
      <c r="C30" s="138"/>
      <c r="D30" s="138"/>
      <c r="E30" s="138"/>
      <c r="F30" s="138"/>
      <c r="G30" s="138"/>
      <c r="H30" s="138"/>
      <c r="I30" s="138"/>
    </row>
    <row r="31" spans="2:11" s="29" customFormat="1" ht="15.75" customHeight="1">
      <c r="B31" s="138" t="s">
        <v>129</v>
      </c>
      <c r="C31" s="138"/>
      <c r="D31" s="138"/>
      <c r="E31" s="138"/>
      <c r="F31" s="138"/>
      <c r="G31" s="138"/>
      <c r="H31" s="138"/>
      <c r="I31" s="138"/>
    </row>
    <row r="32" spans="2:11" s="25" customFormat="1" ht="24.95" customHeight="1">
      <c r="B32" s="25" t="s">
        <v>102</v>
      </c>
      <c r="C32" s="21"/>
      <c r="D32" s="21"/>
      <c r="E32" s="21"/>
      <c r="F32" s="21"/>
      <c r="G32" s="102"/>
      <c r="H32" s="102"/>
      <c r="I32" s="100"/>
    </row>
    <row r="33" spans="2:13" s="25" customFormat="1" ht="20.100000000000001" customHeight="1">
      <c r="B33" s="185" t="s">
        <v>36</v>
      </c>
      <c r="C33" s="186"/>
      <c r="D33" s="189" t="s">
        <v>37</v>
      </c>
      <c r="E33" s="184"/>
      <c r="F33" s="184"/>
      <c r="G33" s="184" t="s">
        <v>38</v>
      </c>
      <c r="H33" s="184"/>
      <c r="I33" s="184"/>
      <c r="J33" s="109"/>
      <c r="K33" s="30"/>
    </row>
    <row r="34" spans="2:13" s="25" customFormat="1" ht="20.100000000000001" customHeight="1" thickBot="1">
      <c r="B34" s="187"/>
      <c r="C34" s="188"/>
      <c r="D34" s="190" t="s">
        <v>39</v>
      </c>
      <c r="E34" s="161"/>
      <c r="F34" s="161"/>
      <c r="G34" s="161" t="s">
        <v>40</v>
      </c>
      <c r="H34" s="161"/>
      <c r="I34" s="161"/>
      <c r="J34" s="109"/>
      <c r="K34" s="30"/>
    </row>
    <row r="35" spans="2:13" s="25" customFormat="1" ht="20.100000000000001" customHeight="1" thickTop="1">
      <c r="B35" s="158">
        <v>0.33333333333333331</v>
      </c>
      <c r="C35" s="159"/>
      <c r="D35" s="191" t="s">
        <v>87</v>
      </c>
      <c r="E35" s="192"/>
      <c r="F35" s="192"/>
      <c r="G35" s="160" t="s">
        <v>41</v>
      </c>
      <c r="H35" s="160"/>
      <c r="I35" s="160"/>
      <c r="J35" s="110"/>
      <c r="K35" s="30"/>
    </row>
    <row r="36" spans="2:13" s="25" customFormat="1" ht="20.100000000000001" customHeight="1">
      <c r="B36" s="158">
        <v>0.375</v>
      </c>
      <c r="C36" s="159"/>
      <c r="D36" s="193"/>
      <c r="E36" s="194"/>
      <c r="F36" s="194"/>
      <c r="G36" s="155" t="s">
        <v>42</v>
      </c>
      <c r="H36" s="155"/>
      <c r="I36" s="155"/>
      <c r="J36" s="111"/>
      <c r="K36" s="30"/>
    </row>
    <row r="37" spans="2:13" s="25" customFormat="1" ht="20.100000000000001" customHeight="1">
      <c r="B37" s="158">
        <v>0.41666666666666669</v>
      </c>
      <c r="C37" s="159"/>
      <c r="D37" s="166" t="s">
        <v>43</v>
      </c>
      <c r="E37" s="167"/>
      <c r="F37" s="167"/>
      <c r="G37" s="154" t="s">
        <v>43</v>
      </c>
      <c r="H37" s="154"/>
      <c r="I37" s="154"/>
      <c r="J37" s="112"/>
      <c r="K37" s="30"/>
    </row>
    <row r="38" spans="2:13" s="25" customFormat="1" ht="20.100000000000001" customHeight="1">
      <c r="B38" s="158">
        <v>0.45833333333333331</v>
      </c>
      <c r="C38" s="159"/>
      <c r="D38" s="166"/>
      <c r="E38" s="167"/>
      <c r="F38" s="167"/>
      <c r="G38" s="154"/>
      <c r="H38" s="154"/>
      <c r="I38" s="154"/>
      <c r="J38" s="112"/>
      <c r="K38" s="30"/>
    </row>
    <row r="39" spans="2:13" ht="20.100000000000001" customHeight="1">
      <c r="B39" s="158">
        <v>0.5</v>
      </c>
      <c r="C39" s="159"/>
      <c r="D39" s="162" t="s">
        <v>88</v>
      </c>
      <c r="E39" s="163"/>
      <c r="F39" s="163"/>
      <c r="G39" s="154" t="s">
        <v>88</v>
      </c>
      <c r="H39" s="154"/>
      <c r="I39" s="154"/>
      <c r="J39" s="112"/>
      <c r="K39" s="30"/>
      <c r="L39" s="24"/>
      <c r="M39" s="24"/>
    </row>
    <row r="40" spans="2:13" ht="20.100000000000001" customHeight="1">
      <c r="B40" s="158">
        <v>0.54166666666666663</v>
      </c>
      <c r="C40" s="159"/>
      <c r="D40" s="164" t="s">
        <v>43</v>
      </c>
      <c r="E40" s="165"/>
      <c r="F40" s="165"/>
      <c r="G40" s="154" t="s">
        <v>44</v>
      </c>
      <c r="H40" s="154"/>
      <c r="I40" s="154"/>
      <c r="J40" s="112"/>
      <c r="K40" s="28"/>
    </row>
    <row r="41" spans="2:13" ht="20.100000000000001" customHeight="1">
      <c r="B41" s="158">
        <v>0.58333333333333337</v>
      </c>
      <c r="C41" s="159"/>
      <c r="D41" s="164"/>
      <c r="E41" s="165"/>
      <c r="F41" s="165"/>
      <c r="G41" s="154"/>
      <c r="H41" s="154"/>
      <c r="I41" s="154"/>
      <c r="J41" s="112"/>
      <c r="K41" s="31"/>
    </row>
    <row r="42" spans="2:13" ht="20.100000000000001" customHeight="1">
      <c r="B42" s="158">
        <v>0.625</v>
      </c>
      <c r="C42" s="159"/>
      <c r="D42" s="164"/>
      <c r="E42" s="165"/>
      <c r="F42" s="165"/>
      <c r="G42" s="154"/>
      <c r="H42" s="154"/>
      <c r="I42" s="154"/>
      <c r="J42" s="112"/>
      <c r="K42" s="31"/>
    </row>
    <row r="43" spans="2:13" ht="20.100000000000001" customHeight="1">
      <c r="B43" s="158">
        <v>0.6875</v>
      </c>
      <c r="C43" s="159"/>
      <c r="D43" s="164"/>
      <c r="E43" s="165"/>
      <c r="F43" s="165"/>
      <c r="G43" s="154"/>
      <c r="H43" s="154"/>
      <c r="I43" s="154"/>
      <c r="J43" s="112"/>
      <c r="K43" s="31"/>
    </row>
    <row r="44" spans="2:13" ht="20.100000000000001" customHeight="1">
      <c r="B44" s="158">
        <v>0.70833333333333337</v>
      </c>
      <c r="C44" s="159"/>
      <c r="D44" s="156" t="s">
        <v>45</v>
      </c>
      <c r="E44" s="157"/>
      <c r="F44" s="157"/>
      <c r="G44" s="157" t="s">
        <v>46</v>
      </c>
      <c r="H44" s="157"/>
      <c r="I44" s="157"/>
      <c r="J44" s="113"/>
      <c r="K44" s="31"/>
    </row>
    <row r="45" spans="2:13" ht="20.100000000000001" customHeight="1">
      <c r="B45" s="158">
        <v>0.75</v>
      </c>
      <c r="C45" s="159"/>
      <c r="D45" s="156" t="s">
        <v>133</v>
      </c>
      <c r="E45" s="157"/>
      <c r="F45" s="157"/>
      <c r="G45" s="155" t="s">
        <v>48</v>
      </c>
      <c r="H45" s="155"/>
      <c r="I45" s="155"/>
      <c r="J45" s="111"/>
      <c r="K45" s="31"/>
    </row>
    <row r="46" spans="2:13" ht="20.100000000000001" customHeight="1">
      <c r="B46" s="158">
        <v>0.79166666666666663</v>
      </c>
      <c r="C46" s="159"/>
      <c r="D46" s="156"/>
      <c r="E46" s="157"/>
      <c r="F46" s="157"/>
      <c r="G46" s="155"/>
      <c r="H46" s="155"/>
      <c r="I46" s="155"/>
      <c r="J46" s="111"/>
      <c r="K46" s="101"/>
    </row>
    <row r="47" spans="2:13" ht="20.100000000000001" customHeight="1">
      <c r="B47" s="158">
        <v>0.83333333333333337</v>
      </c>
      <c r="C47" s="159"/>
      <c r="D47" s="156"/>
      <c r="E47" s="157"/>
      <c r="F47" s="157"/>
      <c r="G47" s="155"/>
      <c r="H47" s="155"/>
      <c r="I47" s="155"/>
      <c r="J47" s="111"/>
      <c r="K47" s="101"/>
    </row>
    <row r="48" spans="2:13" ht="20.100000000000001" customHeight="1">
      <c r="B48" s="158">
        <v>0.875</v>
      </c>
      <c r="C48" s="159"/>
      <c r="D48" s="156" t="s">
        <v>49</v>
      </c>
      <c r="E48" s="157"/>
      <c r="F48" s="157"/>
      <c r="G48" s="155"/>
      <c r="H48" s="155"/>
      <c r="I48" s="155"/>
      <c r="J48" s="111"/>
      <c r="K48" s="101"/>
    </row>
    <row r="49" spans="2:11" ht="20.100000000000001" customHeight="1">
      <c r="B49" s="158">
        <v>0.91666666666666663</v>
      </c>
      <c r="C49" s="159"/>
      <c r="D49" s="156"/>
      <c r="E49" s="157"/>
      <c r="F49" s="157"/>
      <c r="G49" s="155"/>
      <c r="H49" s="155"/>
      <c r="I49" s="155"/>
      <c r="J49" s="111"/>
      <c r="K49" s="101"/>
    </row>
    <row r="50" spans="2:11">
      <c r="B50" s="86"/>
      <c r="C50" s="84"/>
      <c r="D50" s="84"/>
      <c r="E50" s="84"/>
      <c r="F50" s="84"/>
      <c r="G50" s="85"/>
      <c r="H50" s="85"/>
      <c r="I50" s="25"/>
    </row>
    <row r="51" spans="2:11" ht="42" customHeight="1">
      <c r="B51" s="153" t="s">
        <v>125</v>
      </c>
      <c r="C51" s="153"/>
      <c r="D51" s="153"/>
      <c r="E51" s="153"/>
      <c r="F51" s="153"/>
      <c r="G51" s="153"/>
      <c r="H51" s="153"/>
      <c r="I51" s="153"/>
    </row>
    <row r="52" spans="2:11">
      <c r="B52" s="139" t="s">
        <v>21</v>
      </c>
      <c r="C52" s="139"/>
      <c r="D52" s="139"/>
      <c r="E52" s="139"/>
      <c r="F52" s="139"/>
      <c r="G52" s="139"/>
      <c r="H52" s="139"/>
      <c r="I52" s="139"/>
    </row>
  </sheetData>
  <mergeCells count="86">
    <mergeCell ref="J10:K10"/>
    <mergeCell ref="H27:I27"/>
    <mergeCell ref="B20:B22"/>
    <mergeCell ref="C20:C22"/>
    <mergeCell ref="H20:I22"/>
    <mergeCell ref="H23:I23"/>
    <mergeCell ref="B17:C17"/>
    <mergeCell ref="B15:C16"/>
    <mergeCell ref="B14:C14"/>
    <mergeCell ref="B13:C13"/>
    <mergeCell ref="H24:I24"/>
    <mergeCell ref="H25:I25"/>
    <mergeCell ref="H26:I26"/>
    <mergeCell ref="H19:I19"/>
    <mergeCell ref="B2:I3"/>
    <mergeCell ref="J17:K17"/>
    <mergeCell ref="J15:K16"/>
    <mergeCell ref="J14:K14"/>
    <mergeCell ref="J13:K13"/>
    <mergeCell ref="J11:K11"/>
    <mergeCell ref="J9:K9"/>
    <mergeCell ref="B11:C11"/>
    <mergeCell ref="B10:C10"/>
    <mergeCell ref="B9:C9"/>
    <mergeCell ref="D17:G17"/>
    <mergeCell ref="D15:G16"/>
    <mergeCell ref="D14:G14"/>
    <mergeCell ref="D13:G13"/>
    <mergeCell ref="D12:G12"/>
    <mergeCell ref="D11:G11"/>
    <mergeCell ref="D9:G9"/>
    <mergeCell ref="B27:C27"/>
    <mergeCell ref="B28:C28"/>
    <mergeCell ref="D20:G21"/>
    <mergeCell ref="G45:I49"/>
    <mergeCell ref="G44:I44"/>
    <mergeCell ref="G40:I43"/>
    <mergeCell ref="G33:I33"/>
    <mergeCell ref="B33:C34"/>
    <mergeCell ref="D33:F33"/>
    <mergeCell ref="D34:F34"/>
    <mergeCell ref="D35:F36"/>
    <mergeCell ref="B38:C38"/>
    <mergeCell ref="B37:C37"/>
    <mergeCell ref="B36:C36"/>
    <mergeCell ref="B35:C35"/>
    <mergeCell ref="B46:C46"/>
    <mergeCell ref="B45:C45"/>
    <mergeCell ref="G35:I35"/>
    <mergeCell ref="G34:I34"/>
    <mergeCell ref="D39:F39"/>
    <mergeCell ref="D40:F43"/>
    <mergeCell ref="D44:F44"/>
    <mergeCell ref="D37:F38"/>
    <mergeCell ref="B51:I51"/>
    <mergeCell ref="B52:I52"/>
    <mergeCell ref="G39:I39"/>
    <mergeCell ref="G37:I38"/>
    <mergeCell ref="G36:I36"/>
    <mergeCell ref="D45:F47"/>
    <mergeCell ref="D48:F49"/>
    <mergeCell ref="B39:C39"/>
    <mergeCell ref="B44:C44"/>
    <mergeCell ref="B43:C43"/>
    <mergeCell ref="B42:C42"/>
    <mergeCell ref="B41:C41"/>
    <mergeCell ref="B40:C40"/>
    <mergeCell ref="B49:C49"/>
    <mergeCell ref="B48:C48"/>
    <mergeCell ref="B47:C47"/>
    <mergeCell ref="B30:I30"/>
    <mergeCell ref="B31:I31"/>
    <mergeCell ref="B4:I4"/>
    <mergeCell ref="B5:I5"/>
    <mergeCell ref="B29:I29"/>
    <mergeCell ref="H17:I17"/>
    <mergeCell ref="H14:I14"/>
    <mergeCell ref="H13:I13"/>
    <mergeCell ref="H12:I12"/>
    <mergeCell ref="H11:I11"/>
    <mergeCell ref="H10:I10"/>
    <mergeCell ref="H9:I9"/>
    <mergeCell ref="H15:I16"/>
    <mergeCell ref="H28:I28"/>
    <mergeCell ref="B12:C12"/>
    <mergeCell ref="D10:G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2" manualBreakCount="2">
    <brk id="9" max="56" man="1"/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1"/>
  <sheetViews>
    <sheetView showGridLines="0" zoomScale="90" zoomScaleNormal="90" workbookViewId="0">
      <selection activeCell="F24" sqref="F24"/>
    </sheetView>
  </sheetViews>
  <sheetFormatPr defaultRowHeight="16.5"/>
  <cols>
    <col min="1" max="1" width="3.125" customWidth="1"/>
    <col min="2" max="2" width="17.375" style="36" customWidth="1"/>
    <col min="3" max="3" width="28.125" style="37" bestFit="1" customWidth="1"/>
    <col min="4" max="4" width="23.875" style="37" customWidth="1"/>
  </cols>
  <sheetData>
    <row r="1" spans="2:4">
      <c r="B1" s="34"/>
      <c r="C1" s="35"/>
      <c r="D1" s="35"/>
    </row>
    <row r="2" spans="2:4" ht="18.75">
      <c r="B2" s="221" t="s">
        <v>27</v>
      </c>
      <c r="C2" s="221"/>
      <c r="D2" s="221"/>
    </row>
    <row r="4" spans="2:4">
      <c r="B4" s="222" t="s">
        <v>28</v>
      </c>
      <c r="C4" s="223"/>
      <c r="D4" s="223"/>
    </row>
    <row r="5" spans="2:4">
      <c r="B5" s="37"/>
    </row>
    <row r="6" spans="2:4">
      <c r="B6" s="55" t="s">
        <v>29</v>
      </c>
      <c r="C6" s="55" t="s">
        <v>30</v>
      </c>
      <c r="D6" s="55" t="s">
        <v>31</v>
      </c>
    </row>
    <row r="7" spans="2:4" ht="24.95" customHeight="1">
      <c r="B7" s="38">
        <v>1</v>
      </c>
      <c r="C7" s="39" t="s">
        <v>32</v>
      </c>
      <c r="D7" s="218" t="s">
        <v>33</v>
      </c>
    </row>
    <row r="8" spans="2:4" ht="24.95" customHeight="1">
      <c r="B8" s="38">
        <v>2</v>
      </c>
      <c r="C8" s="39" t="s">
        <v>34</v>
      </c>
      <c r="D8" s="212"/>
    </row>
    <row r="9" spans="2:4" ht="24.95" customHeight="1"/>
    <row r="10" spans="2:4" ht="24.95" customHeight="1">
      <c r="B10" s="224" t="s">
        <v>35</v>
      </c>
      <c r="C10" s="225"/>
      <c r="D10" s="225"/>
    </row>
    <row r="11" spans="2:4" ht="24.95" customHeight="1">
      <c r="B11" s="185" t="s">
        <v>36</v>
      </c>
      <c r="C11" s="58" t="s">
        <v>37</v>
      </c>
      <c r="D11" s="58" t="s">
        <v>38</v>
      </c>
    </row>
    <row r="12" spans="2:4" ht="24.95" customHeight="1">
      <c r="B12" s="185"/>
      <c r="C12" s="58" t="s">
        <v>39</v>
      </c>
      <c r="D12" s="58" t="s">
        <v>40</v>
      </c>
    </row>
    <row r="13" spans="2:4" ht="24.95" customHeight="1">
      <c r="B13" s="42">
        <v>0.33333333333333331</v>
      </c>
      <c r="C13" s="220" t="s">
        <v>87</v>
      </c>
      <c r="D13" s="43" t="s">
        <v>41</v>
      </c>
    </row>
    <row r="14" spans="2:4" ht="24.95" customHeight="1">
      <c r="B14" s="42">
        <v>0.375</v>
      </c>
      <c r="C14" s="220"/>
      <c r="D14" s="44" t="s">
        <v>42</v>
      </c>
    </row>
    <row r="15" spans="2:4" ht="24.95" customHeight="1">
      <c r="B15" s="42">
        <v>0.41666666666666669</v>
      </c>
      <c r="C15" s="226" t="s">
        <v>43</v>
      </c>
      <c r="D15" s="231" t="s">
        <v>43</v>
      </c>
    </row>
    <row r="16" spans="2:4" ht="24.95" customHeight="1">
      <c r="B16" s="42">
        <v>0.45833333333333331</v>
      </c>
      <c r="C16" s="160"/>
      <c r="D16" s="232"/>
    </row>
    <row r="17" spans="2:4" ht="24.95" customHeight="1">
      <c r="B17" s="42">
        <v>0.5</v>
      </c>
      <c r="C17" s="82" t="s">
        <v>88</v>
      </c>
      <c r="D17" s="83" t="s">
        <v>88</v>
      </c>
    </row>
    <row r="18" spans="2:4" ht="24.95" customHeight="1">
      <c r="B18" s="42">
        <v>0.54166666666666663</v>
      </c>
      <c r="C18" s="228" t="s">
        <v>43</v>
      </c>
      <c r="D18" s="231" t="s">
        <v>44</v>
      </c>
    </row>
    <row r="19" spans="2:4" ht="24.95" customHeight="1">
      <c r="B19" s="42">
        <v>0.58333333333333337</v>
      </c>
      <c r="C19" s="229"/>
      <c r="D19" s="233"/>
    </row>
    <row r="20" spans="2:4" ht="24.95" customHeight="1">
      <c r="B20" s="42">
        <v>0.625</v>
      </c>
      <c r="C20" s="229"/>
      <c r="D20" s="233"/>
    </row>
    <row r="21" spans="2:4" ht="24.95" customHeight="1">
      <c r="B21" s="42">
        <v>0.6875</v>
      </c>
      <c r="C21" s="230"/>
      <c r="D21" s="232"/>
    </row>
    <row r="22" spans="2:4" ht="24.95" customHeight="1">
      <c r="B22" s="42">
        <v>0.70833333333333337</v>
      </c>
      <c r="C22" s="43" t="s">
        <v>45</v>
      </c>
      <c r="D22" s="43" t="s">
        <v>46</v>
      </c>
    </row>
    <row r="23" spans="2:4" ht="24.95" customHeight="1">
      <c r="B23" s="42">
        <v>0.75</v>
      </c>
      <c r="C23" s="226" t="s">
        <v>47</v>
      </c>
      <c r="D23" s="228" t="s">
        <v>48</v>
      </c>
    </row>
    <row r="24" spans="2:4" ht="24.95" customHeight="1">
      <c r="B24" s="42">
        <v>0.79166666666666663</v>
      </c>
      <c r="C24" s="227"/>
      <c r="D24" s="229"/>
    </row>
    <row r="25" spans="2:4" ht="24.95" customHeight="1">
      <c r="B25" s="42">
        <v>0.83333333333333337</v>
      </c>
      <c r="C25" s="160"/>
      <c r="D25" s="229"/>
    </row>
    <row r="26" spans="2:4" ht="24.95" customHeight="1">
      <c r="B26" s="42">
        <v>0.875</v>
      </c>
      <c r="C26" s="157" t="s">
        <v>49</v>
      </c>
      <c r="D26" s="229"/>
    </row>
    <row r="27" spans="2:4" ht="24.95" customHeight="1">
      <c r="B27" s="42">
        <v>0.91666666666666663</v>
      </c>
      <c r="C27" s="157"/>
      <c r="D27" s="230"/>
    </row>
    <row r="28" spans="2:4">
      <c r="B28" s="45"/>
      <c r="C28" s="46"/>
      <c r="D28" s="46"/>
    </row>
    <row r="29" spans="2:4" s="37" customFormat="1" ht="24.95" customHeight="1">
      <c r="B29" s="47" t="s">
        <v>97</v>
      </c>
    </row>
    <row r="30" spans="2:4" s="37" customFormat="1" ht="17.45" customHeight="1">
      <c r="B30" s="87" t="s">
        <v>113</v>
      </c>
    </row>
    <row r="31" spans="2:4" s="37" customFormat="1" ht="15" customHeight="1">
      <c r="B31" s="48" t="s">
        <v>99</v>
      </c>
    </row>
    <row r="32" spans="2:4" s="37" customFormat="1" ht="15" customHeight="1">
      <c r="B32" s="48" t="s">
        <v>98</v>
      </c>
    </row>
    <row r="33" spans="2:2" s="37" customFormat="1" ht="15" customHeight="1">
      <c r="B33" s="88" t="s">
        <v>100</v>
      </c>
    </row>
    <row r="34" spans="2:2" s="37" customFormat="1" ht="15" customHeight="1">
      <c r="B34" s="48" t="s">
        <v>101</v>
      </c>
    </row>
    <row r="35" spans="2:2" s="37" customFormat="1" ht="15" customHeight="1">
      <c r="B35" s="48"/>
    </row>
    <row r="36" spans="2:2">
      <c r="B36" s="47" t="s">
        <v>50</v>
      </c>
    </row>
    <row r="37" spans="2:2">
      <c r="B37" s="49" t="s">
        <v>51</v>
      </c>
    </row>
    <row r="38" spans="2:2">
      <c r="B38" s="49" t="s">
        <v>52</v>
      </c>
    </row>
    <row r="39" spans="2:2">
      <c r="B39" s="49" t="s">
        <v>53</v>
      </c>
    </row>
    <row r="40" spans="2:2">
      <c r="B40" s="49" t="s">
        <v>54</v>
      </c>
    </row>
    <row r="41" spans="2:2">
      <c r="B41" s="48"/>
    </row>
  </sheetData>
  <mergeCells count="13">
    <mergeCell ref="C23:C25"/>
    <mergeCell ref="D23:D27"/>
    <mergeCell ref="C26:C27"/>
    <mergeCell ref="C15:C16"/>
    <mergeCell ref="D15:D16"/>
    <mergeCell ref="C18:C21"/>
    <mergeCell ref="D18:D21"/>
    <mergeCell ref="C13:C14"/>
    <mergeCell ref="B2:D2"/>
    <mergeCell ref="B4:D4"/>
    <mergeCell ref="D7:D8"/>
    <mergeCell ref="B10:D10"/>
    <mergeCell ref="B11:B1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showGridLines="0" zoomScale="90" zoomScaleNormal="90" workbookViewId="0">
      <selection activeCell="J22" sqref="J22"/>
    </sheetView>
  </sheetViews>
  <sheetFormatPr defaultRowHeight="16.5"/>
  <cols>
    <col min="1" max="1" width="3.125" customWidth="1"/>
    <col min="2" max="6" width="20.625" style="37" customWidth="1"/>
    <col min="7" max="7" width="20.625" customWidth="1"/>
    <col min="8" max="8" width="25.375" customWidth="1"/>
  </cols>
  <sheetData>
    <row r="1" spans="2:8">
      <c r="B1" s="34"/>
      <c r="C1" s="34"/>
      <c r="D1" s="34"/>
      <c r="E1" s="34"/>
      <c r="F1" s="34"/>
    </row>
    <row r="2" spans="2:8" ht="18.75">
      <c r="B2" s="221" t="s">
        <v>70</v>
      </c>
      <c r="C2" s="221"/>
      <c r="D2" s="221"/>
      <c r="E2"/>
      <c r="F2"/>
    </row>
    <row r="4" spans="2:8">
      <c r="B4" s="222" t="s">
        <v>55</v>
      </c>
      <c r="C4" s="223"/>
      <c r="D4" s="223"/>
      <c r="E4" s="223"/>
    </row>
    <row r="6" spans="2:8" ht="24.95" customHeight="1">
      <c r="B6" s="208" t="s">
        <v>0</v>
      </c>
      <c r="C6" s="210" t="s">
        <v>56</v>
      </c>
      <c r="D6" s="238" t="s">
        <v>114</v>
      </c>
      <c r="E6" s="240" t="s">
        <v>57</v>
      </c>
      <c r="F6" s="240"/>
    </row>
    <row r="7" spans="2:8" ht="24.95" customHeight="1" thickBot="1">
      <c r="B7" s="209"/>
      <c r="C7" s="211"/>
      <c r="D7" s="239"/>
      <c r="E7" s="241"/>
      <c r="F7" s="241"/>
    </row>
    <row r="8" spans="2:8" ht="26.1" customHeight="1" thickTop="1">
      <c r="B8" s="72" t="s">
        <v>58</v>
      </c>
      <c r="C8" s="73" t="s">
        <v>110</v>
      </c>
      <c r="D8" s="50">
        <v>65000</v>
      </c>
      <c r="E8" s="243" t="s">
        <v>111</v>
      </c>
      <c r="F8" s="243"/>
    </row>
    <row r="9" spans="2:8" ht="26.1" customHeight="1">
      <c r="B9" s="51" t="s">
        <v>59</v>
      </c>
      <c r="C9" s="52" t="s">
        <v>60</v>
      </c>
      <c r="D9" s="53">
        <v>30000</v>
      </c>
      <c r="E9" s="242" t="s">
        <v>61</v>
      </c>
      <c r="F9" s="242"/>
    </row>
    <row r="10" spans="2:8" ht="26.1" customHeight="1">
      <c r="B10" s="51" t="s">
        <v>62</v>
      </c>
      <c r="C10" s="52" t="s">
        <v>94</v>
      </c>
      <c r="D10" s="53">
        <v>50000</v>
      </c>
      <c r="E10" s="242" t="s">
        <v>63</v>
      </c>
      <c r="F10" s="242"/>
    </row>
    <row r="11" spans="2:8" ht="26.1" customHeight="1" thickBot="1">
      <c r="B11" s="103" t="s">
        <v>64</v>
      </c>
      <c r="C11" s="104" t="s">
        <v>65</v>
      </c>
      <c r="D11" s="105">
        <v>40000</v>
      </c>
      <c r="E11" s="248" t="s">
        <v>66</v>
      </c>
      <c r="F11" s="248"/>
    </row>
    <row r="12" spans="2:8" ht="26.1" customHeight="1">
      <c r="B12" s="236" t="s">
        <v>67</v>
      </c>
      <c r="C12" s="237"/>
      <c r="D12" s="106">
        <f>SUM(D8:D11)</f>
        <v>185000</v>
      </c>
      <c r="E12" s="206"/>
      <c r="F12" s="207"/>
    </row>
    <row r="13" spans="2:8" ht="26.1" customHeight="1">
      <c r="B13" s="234" t="s">
        <v>68</v>
      </c>
      <c r="C13" s="235"/>
      <c r="D13" s="54">
        <f>D12/2</f>
        <v>92500</v>
      </c>
      <c r="E13" s="246"/>
      <c r="F13" s="247"/>
    </row>
    <row r="14" spans="2:8" ht="26.1" customHeight="1" thickBot="1">
      <c r="B14" s="176" t="s">
        <v>69</v>
      </c>
      <c r="C14" s="177"/>
      <c r="D14" s="107" t="s">
        <v>135</v>
      </c>
      <c r="E14" s="151" t="s">
        <v>93</v>
      </c>
      <c r="F14" s="152"/>
    </row>
    <row r="15" spans="2:8" ht="24.95" customHeight="1">
      <c r="B15" s="46"/>
      <c r="C15" s="46"/>
      <c r="D15" s="46"/>
      <c r="E15" s="46"/>
      <c r="F15" s="46"/>
    </row>
    <row r="16" spans="2:8">
      <c r="B16" s="222" t="s">
        <v>71</v>
      </c>
      <c r="C16" s="223"/>
      <c r="D16" s="223"/>
      <c r="E16" s="223"/>
      <c r="G16" s="37"/>
      <c r="H16" s="37"/>
    </row>
    <row r="17" spans="2:8">
      <c r="G17" s="37"/>
      <c r="H17" s="37"/>
    </row>
    <row r="18" spans="2:8" ht="24.95" customHeight="1" thickBot="1">
      <c r="B18" s="59" t="s">
        <v>0</v>
      </c>
      <c r="C18" s="60" t="s">
        <v>72</v>
      </c>
      <c r="D18" s="61" t="s">
        <v>73</v>
      </c>
      <c r="E18" s="61" t="s">
        <v>74</v>
      </c>
      <c r="F18" s="61" t="s">
        <v>75</v>
      </c>
      <c r="G18" s="61" t="s">
        <v>76</v>
      </c>
      <c r="H18" s="61" t="s">
        <v>57</v>
      </c>
    </row>
    <row r="19" spans="2:8" ht="24.95" customHeight="1" thickTop="1">
      <c r="B19" s="62" t="s">
        <v>77</v>
      </c>
      <c r="C19" s="63">
        <v>50000</v>
      </c>
      <c r="D19" s="64">
        <v>65000</v>
      </c>
      <c r="E19" s="64">
        <v>50000</v>
      </c>
      <c r="F19" s="64">
        <v>70000</v>
      </c>
      <c r="G19" s="64">
        <v>70000</v>
      </c>
      <c r="H19" s="65" t="s">
        <v>78</v>
      </c>
    </row>
    <row r="20" spans="2:8" ht="24.95" customHeight="1">
      <c r="B20" s="66" t="s">
        <v>79</v>
      </c>
      <c r="C20" s="67">
        <v>15000</v>
      </c>
      <c r="D20" s="68">
        <v>30000</v>
      </c>
      <c r="E20" s="68">
        <v>45000</v>
      </c>
      <c r="F20" s="68">
        <v>60000</v>
      </c>
      <c r="G20" s="68">
        <v>75000</v>
      </c>
      <c r="H20" s="68" t="s">
        <v>80</v>
      </c>
    </row>
    <row r="21" spans="2:8" ht="24.95" customHeight="1">
      <c r="B21" s="66" t="s">
        <v>81</v>
      </c>
      <c r="C21" s="67">
        <v>25000</v>
      </c>
      <c r="D21" s="68">
        <v>50000</v>
      </c>
      <c r="E21" s="68">
        <v>75000</v>
      </c>
      <c r="F21" s="68">
        <v>100000</v>
      </c>
      <c r="G21" s="68">
        <v>125000</v>
      </c>
      <c r="H21" s="68" t="s">
        <v>82</v>
      </c>
    </row>
    <row r="22" spans="2:8" ht="24.95" customHeight="1" thickBot="1">
      <c r="B22" s="69" t="s">
        <v>85</v>
      </c>
      <c r="C22" s="70">
        <v>20000</v>
      </c>
      <c r="D22" s="71">
        <v>40000</v>
      </c>
      <c r="E22" s="71">
        <v>60000</v>
      </c>
      <c r="F22" s="71">
        <v>80000</v>
      </c>
      <c r="G22" s="71">
        <v>100000</v>
      </c>
      <c r="H22" s="68" t="s">
        <v>86</v>
      </c>
    </row>
    <row r="23" spans="2:8" ht="24.95" customHeight="1">
      <c r="B23" s="74" t="s">
        <v>83</v>
      </c>
      <c r="C23" s="75">
        <f>SUM(C19:C22)</f>
        <v>110000</v>
      </c>
      <c r="D23" s="76">
        <f>SUM(D19:D22)</f>
        <v>185000</v>
      </c>
      <c r="E23" s="76">
        <f t="shared" ref="D23:E23" si="0">SUM(E19:E22)</f>
        <v>230000</v>
      </c>
      <c r="F23" s="76">
        <f>SUM(F19:F22)</f>
        <v>310000</v>
      </c>
      <c r="G23" s="77">
        <f>SUM(G19:G22)</f>
        <v>370000</v>
      </c>
      <c r="H23" s="244"/>
    </row>
    <row r="24" spans="2:8" ht="24.95" customHeight="1" thickBot="1">
      <c r="B24" s="78" t="s">
        <v>84</v>
      </c>
      <c r="C24" s="79">
        <f>C23/1</f>
        <v>110000</v>
      </c>
      <c r="D24" s="80">
        <f>D23/2</f>
        <v>92500</v>
      </c>
      <c r="E24" s="80">
        <f>E23/3</f>
        <v>76666.666666666672</v>
      </c>
      <c r="F24" s="80">
        <f>F23/4</f>
        <v>77500</v>
      </c>
      <c r="G24" s="81">
        <f>G23/5</f>
        <v>74000</v>
      </c>
      <c r="H24" s="245"/>
    </row>
  </sheetData>
  <mergeCells count="18">
    <mergeCell ref="H23:H24"/>
    <mergeCell ref="E14:F14"/>
    <mergeCell ref="E13:F13"/>
    <mergeCell ref="E12:F12"/>
    <mergeCell ref="E11:F11"/>
    <mergeCell ref="B13:C13"/>
    <mergeCell ref="B14:C14"/>
    <mergeCell ref="B2:D2"/>
    <mergeCell ref="B16:E16"/>
    <mergeCell ref="B4:E4"/>
    <mergeCell ref="B6:B7"/>
    <mergeCell ref="C6:C7"/>
    <mergeCell ref="B12:C12"/>
    <mergeCell ref="D6:D7"/>
    <mergeCell ref="E6:F7"/>
    <mergeCell ref="E10:F10"/>
    <mergeCell ref="E9:F9"/>
    <mergeCell ref="E8:F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전략채널 KLOOK</vt:lpstr>
      <vt:lpstr>VIVA WINTER FESTIVAL</vt:lpstr>
      <vt:lpstr>VIVA WINTER FESTIVAL_프로그램</vt:lpstr>
      <vt:lpstr>VIVA WINTER FESTIVAL_운영요금</vt:lpstr>
      <vt:lpstr>'VIVA WINTER FESTIVAL'!Print_Area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VMAdmin</dc:creator>
  <cp:lastModifiedBy>MYCOM</cp:lastModifiedBy>
  <cp:lastPrinted>2024-05-21T08:28:37Z</cp:lastPrinted>
  <dcterms:created xsi:type="dcterms:W3CDTF">2023-08-22T08:30:29Z</dcterms:created>
  <dcterms:modified xsi:type="dcterms:W3CDTF">2024-06-28T02:09:24Z</dcterms:modified>
</cp:coreProperties>
</file>