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33._■■■여행대장 아웃바운드■■■\04._당일투어,패키지,인센 견적서\2024년\(●확정)2024.8.3~6_유경수 고객님_장가계 3박4일(5)PKG_단독_변주임\7. 패키지 정산서\"/>
    </mc:Choice>
  </mc:AlternateContent>
  <xr:revisionPtr revIDLastSave="0" documentId="13_ncr:1_{F6036FD9-8D02-4D48-8F29-B6A4B066BAC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유경수 고객님_8월_영업이익" sheetId="3" r:id="rId1"/>
  </sheets>
  <definedNames>
    <definedName name="_xlnm.Print_Area" localSheetId="0">'유경수 고객님_8월_영업이익'!$A$1:$M$25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3" l="1"/>
  <c r="I18" i="3"/>
  <c r="H18" i="3"/>
  <c r="G18" i="3"/>
  <c r="L6" i="3"/>
  <c r="L7" i="3"/>
  <c r="L4" i="3"/>
  <c r="I7" i="3"/>
  <c r="H7" i="3"/>
  <c r="F7" i="3"/>
  <c r="D4" i="3"/>
  <c r="D7" i="3"/>
  <c r="L14" i="3" l="1"/>
  <c r="J18" i="3"/>
  <c r="F18" i="3"/>
  <c r="E18" i="3"/>
  <c r="L9" i="3"/>
  <c r="L10" i="3"/>
  <c r="L11" i="3"/>
  <c r="L15" i="3"/>
  <c r="L16" i="3"/>
  <c r="L17" i="3"/>
  <c r="L8" i="3"/>
  <c r="L5" i="3"/>
  <c r="D15" i="3"/>
  <c r="D18" i="3" s="1"/>
  <c r="L12" i="3" l="1"/>
  <c r="M18" i="3" s="1"/>
  <c r="M19" i="3" s="1"/>
  <c r="L13" i="3"/>
</calcChain>
</file>

<file path=xl/sharedStrings.xml><?xml version="1.0" encoding="utf-8"?>
<sst xmlns="http://schemas.openxmlformats.org/spreadsheetml/2006/main" count="19" uniqueCount="16">
  <si>
    <t>날짜</t>
    <phoneticPr fontId="1" type="noConversion"/>
  </si>
  <si>
    <t>매출액</t>
    <phoneticPr fontId="1" type="noConversion"/>
  </si>
  <si>
    <t>영업이익</t>
    <phoneticPr fontId="1" type="noConversion"/>
  </si>
  <si>
    <t>소계</t>
    <phoneticPr fontId="1" type="noConversion"/>
  </si>
  <si>
    <t>합계</t>
    <phoneticPr fontId="1" type="noConversion"/>
  </si>
  <si>
    <t>매입액(지상비)</t>
    <phoneticPr fontId="1" type="noConversion"/>
  </si>
  <si>
    <t>인센티브</t>
    <phoneticPr fontId="1" type="noConversion"/>
  </si>
  <si>
    <t>2024-07-06 "변유선 주임"</t>
    <phoneticPr fontId="1" type="noConversion"/>
  </si>
  <si>
    <t>항공권</t>
    <phoneticPr fontId="1" type="noConversion"/>
  </si>
  <si>
    <t>장가계 투어텔</t>
    <phoneticPr fontId="1" type="noConversion"/>
  </si>
  <si>
    <t>중국비자</t>
    <phoneticPr fontId="1" type="noConversion"/>
  </si>
  <si>
    <t>여행자보험</t>
    <phoneticPr fontId="1" type="noConversion"/>
  </si>
  <si>
    <t>기타</t>
    <phoneticPr fontId="1" type="noConversion"/>
  </si>
  <si>
    <t>투어텔 마진</t>
    <phoneticPr fontId="1" type="noConversion"/>
  </si>
  <si>
    <t>싱글룸차지</t>
    <phoneticPr fontId="1" type="noConversion"/>
  </si>
  <si>
    <t>2024년 8월 유경수 고객 장가계 3박4일 여행 손익계산표(영업이익) / 5명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</si>
</sst>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#,##0_ ;[Red]\-#,##0\ "/>
    <numFmt numFmtId="178" formatCode="mm&quot;월&quot;\ dd&quot;일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</fills>
  <borders count="4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176" fontId="7" fillId="5" borderId="24" xfId="0" applyNumberFormat="1" applyFont="1" applyFill="1" applyBorder="1" applyAlignment="1">
      <alignment horizontal="center" vertical="center"/>
    </xf>
    <xf numFmtId="178" fontId="0" fillId="0" borderId="18" xfId="0" applyNumberForma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5" xfId="1" applyFont="1" applyBorder="1" applyAlignment="1">
      <alignment horizontal="center" vertical="center"/>
    </xf>
    <xf numFmtId="41" fontId="0" fillId="7" borderId="6" xfId="1" applyFont="1" applyFill="1" applyBorder="1" applyAlignment="1">
      <alignment horizontal="center" vertical="center"/>
    </xf>
    <xf numFmtId="41" fontId="5" fillId="6" borderId="6" xfId="1" applyFill="1" applyBorder="1" applyAlignment="1">
      <alignment horizontal="center" vertical="center"/>
    </xf>
    <xf numFmtId="41" fontId="6" fillId="0" borderId="19" xfId="1" applyFont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6" fillId="0" borderId="20" xfId="1" applyFont="1" applyBorder="1" applyAlignment="1">
      <alignment horizontal="center" vertical="center"/>
    </xf>
    <xf numFmtId="41" fontId="0" fillId="0" borderId="26" xfId="1" applyFont="1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41" fontId="0" fillId="7" borderId="11" xfId="1" applyFont="1" applyFill="1" applyBorder="1" applyAlignment="1">
      <alignment horizontal="center" vertical="center"/>
    </xf>
    <xf numFmtId="41" fontId="6" fillId="0" borderId="21" xfId="1" applyFont="1" applyBorder="1" applyAlignment="1">
      <alignment horizontal="center" vertical="center"/>
    </xf>
    <xf numFmtId="176" fontId="7" fillId="5" borderId="23" xfId="0" applyNumberFormat="1" applyFont="1" applyFill="1" applyBorder="1" applyAlignment="1">
      <alignment horizontal="center" vertical="center"/>
    </xf>
    <xf numFmtId="177" fontId="7" fillId="5" borderId="25" xfId="0" applyNumberFormat="1" applyFont="1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176" fontId="0" fillId="8" borderId="0" xfId="0" applyNumberFormat="1" applyFill="1" applyAlignment="1">
      <alignment horizontal="center" vertical="center"/>
    </xf>
    <xf numFmtId="41" fontId="0" fillId="0" borderId="29" xfId="1" applyFont="1" applyBorder="1" applyAlignment="1">
      <alignment horizontal="center" vertical="center"/>
    </xf>
    <xf numFmtId="41" fontId="0" fillId="0" borderId="30" xfId="1" applyFont="1" applyBorder="1" applyAlignment="1">
      <alignment horizontal="center" vertical="center"/>
    </xf>
    <xf numFmtId="41" fontId="0" fillId="0" borderId="31" xfId="1" applyFont="1" applyBorder="1" applyAlignment="1">
      <alignment horizontal="center" vertical="center"/>
    </xf>
    <xf numFmtId="0" fontId="8" fillId="0" borderId="0" xfId="2">
      <alignment vertical="center"/>
    </xf>
    <xf numFmtId="177" fontId="7" fillId="8" borderId="2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3" xfId="0" applyBorder="1" applyAlignment="1">
      <alignment horizontal="center" vertical="center"/>
    </xf>
    <xf numFmtId="41" fontId="0" fillId="0" borderId="34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41" fontId="0" fillId="0" borderId="35" xfId="1" applyFont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41" fontId="0" fillId="0" borderId="37" xfId="1" applyFont="1" applyBorder="1" applyAlignment="1">
      <alignment horizontal="center" vertical="center"/>
    </xf>
    <xf numFmtId="41" fontId="0" fillId="0" borderId="38" xfId="1" applyFont="1" applyBorder="1" applyAlignment="1">
      <alignment horizontal="center" vertical="center"/>
    </xf>
    <xf numFmtId="176" fontId="7" fillId="5" borderId="27" xfId="0" applyNumberFormat="1" applyFont="1" applyFill="1" applyBorder="1" applyAlignment="1">
      <alignment horizontal="center" vertical="center"/>
    </xf>
    <xf numFmtId="176" fontId="7" fillId="5" borderId="39" xfId="0" applyNumberFormat="1" applyFont="1" applyFill="1" applyBorder="1" applyAlignment="1">
      <alignment horizontal="center" vertical="center"/>
    </xf>
    <xf numFmtId="176" fontId="7" fillId="5" borderId="40" xfId="0" applyNumberFormat="1" applyFont="1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0" fillId="8" borderId="27" xfId="0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4" borderId="14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9"/>
  <sheetViews>
    <sheetView tabSelected="1" view="pageBreakPreview" zoomScaleNormal="70" zoomScaleSheetLayoutView="100" workbookViewId="0">
      <selection activeCell="O21" sqref="O21"/>
    </sheetView>
  </sheetViews>
  <sheetFormatPr defaultRowHeight="16.5" x14ac:dyDescent="0.3"/>
  <cols>
    <col min="1" max="1" width="9.875" bestFit="1" customWidth="1"/>
    <col min="2" max="2" width="12.625" bestFit="1" customWidth="1"/>
    <col min="3" max="3" width="12.625" customWidth="1"/>
    <col min="4" max="4" width="12.625" bestFit="1" customWidth="1"/>
    <col min="5" max="5" width="11" customWidth="1"/>
    <col min="6" max="6" width="13.75" bestFit="1" customWidth="1"/>
    <col min="7" max="9" width="13.75" customWidth="1"/>
    <col min="10" max="10" width="11" bestFit="1" customWidth="1"/>
    <col min="11" max="11" width="11" customWidth="1"/>
    <col min="12" max="13" width="12.625" bestFit="1" customWidth="1"/>
  </cols>
  <sheetData>
    <row r="1" spans="1:13" ht="24.75" thickBot="1" x14ac:dyDescent="0.35">
      <c r="A1" s="45" t="s">
        <v>15</v>
      </c>
      <c r="B1" s="45"/>
      <c r="C1" s="45"/>
      <c r="D1" s="45"/>
      <c r="E1" s="45"/>
      <c r="F1" s="45"/>
      <c r="G1" s="45"/>
      <c r="H1" s="45"/>
      <c r="I1" s="45"/>
      <c r="J1" s="45"/>
      <c r="K1" s="31"/>
      <c r="L1" s="46" t="s">
        <v>7</v>
      </c>
      <c r="M1" s="47"/>
    </row>
    <row r="2" spans="1:13" x14ac:dyDescent="0.3">
      <c r="A2" s="48" t="s">
        <v>0</v>
      </c>
      <c r="B2" s="50" t="s">
        <v>1</v>
      </c>
      <c r="C2" s="51"/>
      <c r="D2" s="52"/>
      <c r="E2" s="53" t="s">
        <v>5</v>
      </c>
      <c r="F2" s="54"/>
      <c r="G2" s="54"/>
      <c r="H2" s="54"/>
      <c r="I2" s="54"/>
      <c r="J2" s="55"/>
      <c r="K2" s="56"/>
      <c r="L2" s="57"/>
      <c r="M2" s="58" t="s">
        <v>2</v>
      </c>
    </row>
    <row r="3" spans="1:13" ht="17.25" thickBot="1" x14ac:dyDescent="0.35">
      <c r="A3" s="49"/>
      <c r="B3" s="1" t="s">
        <v>1</v>
      </c>
      <c r="C3" s="32" t="s">
        <v>14</v>
      </c>
      <c r="D3" s="6" t="s">
        <v>3</v>
      </c>
      <c r="E3" s="1" t="s">
        <v>8</v>
      </c>
      <c r="F3" s="1" t="s">
        <v>9</v>
      </c>
      <c r="G3" s="1" t="s">
        <v>14</v>
      </c>
      <c r="H3" s="1" t="s">
        <v>13</v>
      </c>
      <c r="I3" s="1" t="s">
        <v>10</v>
      </c>
      <c r="J3" s="1" t="s">
        <v>11</v>
      </c>
      <c r="K3" s="32" t="s">
        <v>12</v>
      </c>
      <c r="L3" s="2" t="s">
        <v>3</v>
      </c>
      <c r="M3" s="59"/>
    </row>
    <row r="4" spans="1:13" x14ac:dyDescent="0.3">
      <c r="A4" s="8">
        <v>45479</v>
      </c>
      <c r="B4" s="9">
        <v>5875000</v>
      </c>
      <c r="C4" s="33">
        <v>90000</v>
      </c>
      <c r="D4" s="12">
        <f>SUM(B4:C4)</f>
        <v>5965000</v>
      </c>
      <c r="E4" s="9"/>
      <c r="F4" s="26"/>
      <c r="G4" s="26"/>
      <c r="H4" s="26"/>
      <c r="I4" s="26"/>
      <c r="J4" s="11"/>
      <c r="K4" s="37"/>
      <c r="L4" s="13">
        <f>SUM(E4:J4)</f>
        <v>0</v>
      </c>
      <c r="M4" s="14"/>
    </row>
    <row r="5" spans="1:13" x14ac:dyDescent="0.3">
      <c r="A5" s="8">
        <v>45481</v>
      </c>
      <c r="B5" s="9"/>
      <c r="C5" s="33"/>
      <c r="D5" s="12"/>
      <c r="E5" s="9">
        <v>2171500</v>
      </c>
      <c r="F5" s="26"/>
      <c r="G5" s="26"/>
      <c r="H5" s="26"/>
      <c r="I5" s="26"/>
      <c r="J5" s="11"/>
      <c r="K5" s="37"/>
      <c r="L5" s="13">
        <f t="shared" ref="L5:L17" si="0">SUM(E5:J5)</f>
        <v>2171500</v>
      </c>
      <c r="M5" s="14"/>
    </row>
    <row r="6" spans="1:13" x14ac:dyDescent="0.3">
      <c r="A6" s="8">
        <v>45492</v>
      </c>
      <c r="B6" s="9"/>
      <c r="C6" s="33"/>
      <c r="D6" s="12"/>
      <c r="E6" s="9"/>
      <c r="F6" s="26"/>
      <c r="G6" s="26"/>
      <c r="H6" s="26"/>
      <c r="I6" s="26"/>
      <c r="J6" s="11">
        <v>55210</v>
      </c>
      <c r="K6" s="37"/>
      <c r="L6" s="13">
        <f t="shared" si="0"/>
        <v>55210</v>
      </c>
      <c r="M6" s="14"/>
    </row>
    <row r="7" spans="1:13" x14ac:dyDescent="0.3">
      <c r="A7" s="8">
        <v>45506</v>
      </c>
      <c r="B7" s="9"/>
      <c r="C7" s="33"/>
      <c r="D7" s="12">
        <f>SUM(B7:B7)</f>
        <v>0</v>
      </c>
      <c r="E7" s="15"/>
      <c r="F7" s="26">
        <f>(500000*3)+(420000*2)</f>
        <v>2340000</v>
      </c>
      <c r="G7" s="26">
        <v>90000</v>
      </c>
      <c r="H7" s="26">
        <f>95000*5</f>
        <v>475000</v>
      </c>
      <c r="I7" s="26">
        <f>(35000*5)+40000</f>
        <v>215000</v>
      </c>
      <c r="J7" s="11"/>
      <c r="K7" s="37"/>
      <c r="L7" s="13">
        <f t="shared" si="0"/>
        <v>3120000</v>
      </c>
      <c r="M7" s="16"/>
    </row>
    <row r="8" spans="1:13" x14ac:dyDescent="0.3">
      <c r="A8" s="8"/>
      <c r="B8" s="9"/>
      <c r="C8" s="33"/>
      <c r="D8" s="12"/>
      <c r="E8" s="15"/>
      <c r="F8" s="26"/>
      <c r="G8" s="26"/>
      <c r="H8" s="26"/>
      <c r="I8" s="26"/>
      <c r="J8" s="11"/>
      <c r="K8" s="37"/>
      <c r="L8" s="13">
        <f t="shared" si="0"/>
        <v>0</v>
      </c>
      <c r="M8" s="16"/>
    </row>
    <row r="9" spans="1:13" x14ac:dyDescent="0.3">
      <c r="A9" s="8"/>
      <c r="B9" s="9"/>
      <c r="C9" s="33"/>
      <c r="D9" s="12"/>
      <c r="E9" s="15"/>
      <c r="F9" s="26"/>
      <c r="G9" s="26"/>
      <c r="H9" s="26"/>
      <c r="I9" s="26"/>
      <c r="J9" s="11"/>
      <c r="K9" s="37"/>
      <c r="L9" s="13">
        <f t="shared" si="0"/>
        <v>0</v>
      </c>
      <c r="M9" s="16"/>
    </row>
    <row r="10" spans="1:13" x14ac:dyDescent="0.3">
      <c r="A10" s="8"/>
      <c r="B10" s="17"/>
      <c r="C10" s="34"/>
      <c r="D10" s="12"/>
      <c r="E10" s="15"/>
      <c r="F10" s="26"/>
      <c r="G10" s="26"/>
      <c r="H10" s="26"/>
      <c r="I10" s="26"/>
      <c r="J10" s="11"/>
      <c r="K10" s="37"/>
      <c r="L10" s="13">
        <f t="shared" si="0"/>
        <v>0</v>
      </c>
      <c r="M10" s="16"/>
    </row>
    <row r="11" spans="1:13" x14ac:dyDescent="0.3">
      <c r="A11" s="8"/>
      <c r="B11" s="17"/>
      <c r="C11" s="34"/>
      <c r="D11" s="12"/>
      <c r="E11" s="15"/>
      <c r="F11" s="26"/>
      <c r="G11" s="26"/>
      <c r="H11" s="26"/>
      <c r="I11" s="26"/>
      <c r="J11" s="11"/>
      <c r="K11" s="37"/>
      <c r="L11" s="13">
        <f t="shared" si="0"/>
        <v>0</v>
      </c>
      <c r="M11" s="16"/>
    </row>
    <row r="12" spans="1:13" x14ac:dyDescent="0.3">
      <c r="A12" s="8"/>
      <c r="B12" s="17"/>
      <c r="C12" s="34"/>
      <c r="D12" s="12"/>
      <c r="E12" s="15"/>
      <c r="F12" s="26"/>
      <c r="G12" s="26"/>
      <c r="H12" s="26"/>
      <c r="I12" s="26"/>
      <c r="J12" s="11"/>
      <c r="K12" s="37"/>
      <c r="L12" s="13">
        <f t="shared" si="0"/>
        <v>0</v>
      </c>
      <c r="M12" s="16"/>
    </row>
    <row r="13" spans="1:13" x14ac:dyDescent="0.3">
      <c r="A13" s="8"/>
      <c r="B13" s="17"/>
      <c r="C13" s="34"/>
      <c r="D13" s="12"/>
      <c r="E13" s="15"/>
      <c r="F13" s="26"/>
      <c r="G13" s="26"/>
      <c r="H13" s="26"/>
      <c r="I13" s="26"/>
      <c r="J13" s="11"/>
      <c r="K13" s="37"/>
      <c r="L13" s="13">
        <f t="shared" si="0"/>
        <v>0</v>
      </c>
      <c r="M13" s="16"/>
    </row>
    <row r="14" spans="1:13" x14ac:dyDescent="0.3">
      <c r="A14" s="3"/>
      <c r="B14" s="9"/>
      <c r="C14" s="33"/>
      <c r="D14" s="12"/>
      <c r="E14" s="15"/>
      <c r="F14" s="27"/>
      <c r="G14" s="27"/>
      <c r="H14" s="27"/>
      <c r="I14" s="27"/>
      <c r="J14" s="10"/>
      <c r="K14" s="37"/>
      <c r="L14" s="13">
        <f t="shared" si="0"/>
        <v>0</v>
      </c>
      <c r="M14" s="16"/>
    </row>
    <row r="15" spans="1:13" x14ac:dyDescent="0.3">
      <c r="A15" s="3"/>
      <c r="B15" s="9"/>
      <c r="C15" s="33"/>
      <c r="D15" s="12">
        <f>B15</f>
        <v>0</v>
      </c>
      <c r="E15" s="15"/>
      <c r="F15" s="27"/>
      <c r="G15" s="27"/>
      <c r="H15" s="27"/>
      <c r="I15" s="27"/>
      <c r="J15" s="10"/>
      <c r="K15" s="37"/>
      <c r="L15" s="13">
        <f t="shared" si="0"/>
        <v>0</v>
      </c>
      <c r="M15" s="16"/>
    </row>
    <row r="16" spans="1:13" x14ac:dyDescent="0.3">
      <c r="A16" s="3"/>
      <c r="B16" s="15"/>
      <c r="C16" s="33"/>
      <c r="D16" s="12"/>
      <c r="E16" s="15"/>
      <c r="F16" s="27"/>
      <c r="G16" s="27"/>
      <c r="H16" s="27"/>
      <c r="I16" s="27"/>
      <c r="J16" s="10"/>
      <c r="K16" s="37"/>
      <c r="L16" s="13">
        <f t="shared" si="0"/>
        <v>0</v>
      </c>
      <c r="M16" s="16"/>
    </row>
    <row r="17" spans="1:15" ht="17.25" thickBot="1" x14ac:dyDescent="0.35">
      <c r="A17" s="29"/>
      <c r="B17" s="19"/>
      <c r="C17" s="35"/>
      <c r="D17" s="20"/>
      <c r="E17" s="19"/>
      <c r="F17" s="28"/>
      <c r="G17" s="28"/>
      <c r="H17" s="28"/>
      <c r="I17" s="28"/>
      <c r="J17" s="18"/>
      <c r="K17" s="38"/>
      <c r="L17" s="13">
        <f t="shared" si="0"/>
        <v>0</v>
      </c>
      <c r="M17" s="21"/>
    </row>
    <row r="18" spans="1:15" ht="17.25" thickBot="1" x14ac:dyDescent="0.35">
      <c r="A18" s="4" t="s">
        <v>4</v>
      </c>
      <c r="B18" s="5"/>
      <c r="C18" s="36"/>
      <c r="D18" s="7">
        <f>SUM(D4:D17)</f>
        <v>5965000</v>
      </c>
      <c r="E18" s="22">
        <f t="shared" ref="E18:J18" si="1">SUM(E4:E17)</f>
        <v>2171500</v>
      </c>
      <c r="F18" s="40">
        <f t="shared" si="1"/>
        <v>2340000</v>
      </c>
      <c r="G18" s="39">
        <f>G7</f>
        <v>90000</v>
      </c>
      <c r="H18" s="40">
        <f>H7</f>
        <v>475000</v>
      </c>
      <c r="I18" s="41">
        <f>I7</f>
        <v>215000</v>
      </c>
      <c r="J18" s="40">
        <f t="shared" si="1"/>
        <v>55210</v>
      </c>
      <c r="K18" s="40"/>
      <c r="L18" s="7">
        <f>SUM(L4:L17)</f>
        <v>5346710</v>
      </c>
      <c r="M18" s="23">
        <f>D18-L18</f>
        <v>618290</v>
      </c>
    </row>
    <row r="19" spans="1:15" ht="17.25" thickBot="1" x14ac:dyDescent="0.35">
      <c r="A19" s="24" t="s">
        <v>6</v>
      </c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4"/>
      <c r="M19" s="30">
        <f>M18*10%</f>
        <v>61829</v>
      </c>
      <c r="N19" s="25"/>
      <c r="O19" s="25"/>
    </row>
  </sheetData>
  <mergeCells count="7">
    <mergeCell ref="B19:L19"/>
    <mergeCell ref="A1:J1"/>
    <mergeCell ref="L1:M1"/>
    <mergeCell ref="A2:A3"/>
    <mergeCell ref="B2:D2"/>
    <mergeCell ref="E2:L2"/>
    <mergeCell ref="M2:M3"/>
  </mergeCells>
  <phoneticPr fontId="1" type="noConversion"/>
  <pageMargins left="0.25" right="0.25" top="0.75" bottom="0.75" header="0.3" footer="0.3"/>
  <pageSetup paperSize="9" scale="8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유경수 고객님_8월_영업이익</vt:lpstr>
      <vt:lpstr>'유경수 고객님_8월_영업이익'!Print_Area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 일구</dc:creator>
  <cp:lastModifiedBy>821082230125</cp:lastModifiedBy>
  <cp:lastPrinted>2024-06-28T05:30:23Z</cp:lastPrinted>
  <dcterms:created xsi:type="dcterms:W3CDTF">2024-01-02T03:01:55Z</dcterms:created>
  <dcterms:modified xsi:type="dcterms:W3CDTF">2024-08-02T04:06:35Z</dcterms:modified>
</cp:coreProperties>
</file>