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990" activeTab="1"/>
  </bookViews>
  <sheets>
    <sheet name="세부견적" sheetId="6" r:id="rId1"/>
    <sheet name="11월 23일 예천 견적서" sheetId="7" r:id="rId2"/>
    <sheet name="11월 30일 경주 견적서" sheetId="8" r:id="rId3"/>
  </sheets>
  <definedNames>
    <definedName name="_xlnm.Print_Area" localSheetId="0">세부견적!$A$1:$I$32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" l="1"/>
  <c r="H21" i="6" l="1"/>
  <c r="H22" i="6"/>
  <c r="H23" i="6"/>
  <c r="H20" i="6"/>
  <c r="H28" i="6" l="1"/>
  <c r="H27" i="6"/>
  <c r="H26" i="6"/>
  <c r="H25" i="6"/>
  <c r="H19" i="6"/>
  <c r="H17" i="6"/>
  <c r="H16" i="6"/>
  <c r="A9" i="6"/>
  <c r="G29" i="6" l="1"/>
  <c r="G24" i="6"/>
  <c r="G18" i="6"/>
  <c r="G31" i="6" s="1"/>
  <c r="G34" i="6" l="1"/>
  <c r="G35" i="6"/>
</calcChain>
</file>

<file path=xl/sharedStrings.xml><?xml version="1.0" encoding="utf-8"?>
<sst xmlns="http://schemas.openxmlformats.org/spreadsheetml/2006/main" count="211" uniqueCount="174">
  <si>
    <t xml:space="preserve">회사명 :  </t>
    <phoneticPr fontId="21" type="noConversion"/>
  </si>
  <si>
    <t>주소 :</t>
    <phoneticPr fontId="19" type="noConversion"/>
  </si>
  <si>
    <t>담당자 :</t>
    <phoneticPr fontId="19" type="noConversion"/>
  </si>
  <si>
    <t>연락처 :</t>
    <phoneticPr fontId="19" type="noConversion"/>
  </si>
  <si>
    <t>작성일자 :</t>
    <phoneticPr fontId="21" type="noConversion"/>
  </si>
  <si>
    <t>-    아     래   -</t>
    <phoneticPr fontId="19" type="noConversion"/>
  </si>
  <si>
    <t>명칭</t>
    <phoneticPr fontId="21" type="noConversion"/>
  </si>
  <si>
    <t>항목</t>
    <phoneticPr fontId="21" type="noConversion"/>
  </si>
  <si>
    <t>세부내용 규격</t>
    <phoneticPr fontId="21" type="noConversion"/>
  </si>
  <si>
    <t>기준단가</t>
    <phoneticPr fontId="21" type="noConversion"/>
  </si>
  <si>
    <t>수량</t>
    <phoneticPr fontId="21" type="noConversion"/>
  </si>
  <si>
    <t>단위</t>
    <phoneticPr fontId="21" type="noConversion"/>
  </si>
  <si>
    <t>금액</t>
    <phoneticPr fontId="19" type="noConversion"/>
  </si>
  <si>
    <t>비고</t>
    <phoneticPr fontId="21" type="noConversion"/>
  </si>
  <si>
    <t>명</t>
    <phoneticPr fontId="19" type="noConversion"/>
  </si>
  <si>
    <t>식</t>
    <phoneticPr fontId="19" type="noConversion"/>
  </si>
  <si>
    <t>소계 2</t>
    <phoneticPr fontId="19" type="noConversion"/>
  </si>
  <si>
    <t>소계 3</t>
    <phoneticPr fontId="19" type="noConversion"/>
  </si>
  <si>
    <t>행사명 :</t>
    <phoneticPr fontId="19" type="noConversion"/>
  </si>
  <si>
    <t>담당자 :</t>
    <phoneticPr fontId="21" type="noConversion"/>
  </si>
  <si>
    <t>서울시 동대문구 신이문로 39, 5층</t>
    <phoneticPr fontId="19" type="noConversion"/>
  </si>
  <si>
    <t>1.행사명 :</t>
    <phoneticPr fontId="21" type="noConversion"/>
  </si>
  <si>
    <t>2.금   액 :</t>
    <phoneticPr fontId="21" type="noConversion"/>
  </si>
  <si>
    <t>3.내   역 :</t>
    <phoneticPr fontId="21" type="noConversion"/>
  </si>
  <si>
    <t xml:space="preserve">세 부 견 적 서 </t>
    <phoneticPr fontId="21" type="noConversion"/>
  </si>
  <si>
    <t>3. 식사비</t>
    <phoneticPr fontId="19" type="noConversion"/>
  </si>
  <si>
    <t>임병남 부장</t>
    <phoneticPr fontId="19" type="noConversion"/>
  </si>
  <si>
    <t>담당자</t>
    <phoneticPr fontId="19" type="noConversion"/>
  </si>
  <si>
    <t>E-mail</t>
  </si>
  <si>
    <t>대표자명</t>
    <phoneticPr fontId="19" type="noConversion"/>
  </si>
  <si>
    <t>Date</t>
  </si>
  <si>
    <t>Place</t>
  </si>
  <si>
    <t>Time</t>
  </si>
  <si>
    <t>Itinerary</t>
  </si>
  <si>
    <t>Meals</t>
  </si>
  <si>
    <t>1 Day</t>
  </si>
  <si>
    <t>조 : 불포함</t>
  </si>
  <si>
    <t>Remarks</t>
  </si>
  <si>
    <t>소계 1</t>
    <phoneticPr fontId="19" type="noConversion"/>
  </si>
  <si>
    <t>견 적 서</t>
    <phoneticPr fontId="19" type="noConversion"/>
  </si>
  <si>
    <t>하늘여행사</t>
  </si>
  <si>
    <t>하늘여행사</t>
    <phoneticPr fontId="19" type="noConversion"/>
  </si>
  <si>
    <t>길태준 대표</t>
  </si>
  <si>
    <t>길태준 대표</t>
    <phoneticPr fontId="19" type="noConversion"/>
  </si>
  <si>
    <t>TK트래블</t>
  </si>
  <si>
    <t>TK트래블</t>
    <phoneticPr fontId="19" type="noConversion"/>
  </si>
  <si>
    <t>2025년 11월 23 예천 / 11월 30일 경주 당일투어</t>
    <phoneticPr fontId="19" type="noConversion"/>
  </si>
  <si>
    <t>2025년 11월 23 예천 / 11월 30일 경주 당일투어</t>
    <phoneticPr fontId="19" type="noConversion"/>
  </si>
  <si>
    <t>1. 가이드비</t>
    <phoneticPr fontId="19" type="noConversion"/>
  </si>
  <si>
    <t>영어 가이드</t>
    <phoneticPr fontId="19" type="noConversion"/>
  </si>
  <si>
    <t>11월 23일 예천 투어 영어가이드</t>
    <phoneticPr fontId="19" type="noConversion"/>
  </si>
  <si>
    <t>11월 30일 경주 투어 영어가이드</t>
    <phoneticPr fontId="19" type="noConversion"/>
  </si>
  <si>
    <t>2. 티켓비</t>
    <phoneticPr fontId="19" type="noConversion"/>
  </si>
  <si>
    <t>티켓 및 체험비</t>
    <phoneticPr fontId="19" type="noConversion"/>
  </si>
  <si>
    <t>11월 23일 예천 활쏘기 체험</t>
    <phoneticPr fontId="19" type="noConversion"/>
  </si>
  <si>
    <t>11월 23일 곤충박물관 입장료</t>
    <phoneticPr fontId="19" type="noConversion"/>
  </si>
  <si>
    <t>11월 23일 목재문화체험 체험비</t>
    <phoneticPr fontId="19" type="noConversion"/>
  </si>
  <si>
    <t>11월 30일 한복체험비용</t>
    <phoneticPr fontId="19" type="noConversion"/>
  </si>
  <si>
    <t>11월 30일 동궁과 월지 입장료</t>
    <phoneticPr fontId="19" type="noConversion"/>
  </si>
  <si>
    <t>식사비용</t>
    <phoneticPr fontId="19" type="noConversion"/>
  </si>
  <si>
    <t>명</t>
    <phoneticPr fontId="19" type="noConversion"/>
  </si>
  <si>
    <t>명</t>
    <phoneticPr fontId="19" type="noConversion"/>
  </si>
  <si>
    <t>명</t>
    <phoneticPr fontId="19" type="noConversion"/>
  </si>
  <si>
    <t>명</t>
    <phoneticPr fontId="19" type="noConversion"/>
  </si>
  <si>
    <t>11월 23일 중식 / 순대국밥</t>
    <phoneticPr fontId="19" type="noConversion"/>
  </si>
  <si>
    <t>11월 23일 석식 / 뽕잎약수밥정식</t>
    <phoneticPr fontId="19" type="noConversion"/>
  </si>
  <si>
    <t>11월 30일 중식 / 쌈밥</t>
    <phoneticPr fontId="19" type="noConversion"/>
  </si>
  <si>
    <t>11월 30일 석식 / 고등어 정식</t>
    <phoneticPr fontId="19" type="noConversion"/>
  </si>
  <si>
    <t>공급가액(소계1+소계2+소계3)</t>
    <phoneticPr fontId="19" type="noConversion"/>
  </si>
  <si>
    <t>공급가액 (최종)</t>
    <phoneticPr fontId="19" type="noConversion"/>
  </si>
  <si>
    <t>부가세 (10%)</t>
    <phoneticPr fontId="21" type="noConversion"/>
  </si>
  <si>
    <t>VAT</t>
    <phoneticPr fontId="19" type="noConversion"/>
  </si>
  <si>
    <t>합   계 (공급가액 + 부가세)</t>
    <phoneticPr fontId="21" type="noConversion"/>
  </si>
  <si>
    <t>백단위 절사</t>
    <phoneticPr fontId="19" type="noConversion"/>
  </si>
  <si>
    <t>행사진행비</t>
    <phoneticPr fontId="21" type="noConversion"/>
  </si>
  <si>
    <t>Date:2024-10-18</t>
  </si>
  <si>
    <t>회사명</t>
    <phoneticPr fontId="19" type="noConversion"/>
  </si>
  <si>
    <t>임병남 부장</t>
  </si>
  <si>
    <t>행사명</t>
    <phoneticPr fontId="19" type="noConversion"/>
  </si>
  <si>
    <t>2024년 11월 23일 안동출발 예천 당일투어 22명</t>
  </si>
  <si>
    <t>여행기간</t>
    <phoneticPr fontId="19" type="noConversion"/>
  </si>
  <si>
    <t>2024년 11월 23일 / 당일투어</t>
    <phoneticPr fontId="19" type="noConversion"/>
  </si>
  <si>
    <t>호텔</t>
    <phoneticPr fontId="19" type="noConversion"/>
  </si>
  <si>
    <t>-</t>
  </si>
  <si>
    <t>차량정보</t>
    <phoneticPr fontId="19" type="noConversion"/>
  </si>
  <si>
    <t>45인승 (하늘여행사 자체운영)</t>
    <phoneticPr fontId="19" type="noConversion"/>
  </si>
  <si>
    <t>고객명</t>
    <phoneticPr fontId="19" type="noConversion"/>
  </si>
  <si>
    <t>Country</t>
  </si>
  <si>
    <t>-</t>
    <phoneticPr fontId="19" type="noConversion"/>
  </si>
  <si>
    <t>사업자번호</t>
    <phoneticPr fontId="19" type="noConversion"/>
  </si>
  <si>
    <t>417-70-01307</t>
    <phoneticPr fontId="19" type="noConversion"/>
  </si>
  <si>
    <t>핸드폰번호</t>
    <phoneticPr fontId="19" type="noConversion"/>
  </si>
  <si>
    <t> 010-4828-5700</t>
  </si>
  <si>
    <t>대표자명</t>
    <phoneticPr fontId="19" type="noConversion"/>
  </si>
  <si>
    <t>강일구 대표</t>
    <phoneticPr fontId="19" type="noConversion"/>
  </si>
  <si>
    <t>인원</t>
    <phoneticPr fontId="19" type="noConversion"/>
  </si>
  <si>
    <t>Adult</t>
  </si>
  <si>
    <t>Child</t>
  </si>
  <si>
    <t>FOC</t>
  </si>
  <si>
    <t>합계 (원)</t>
    <phoneticPr fontId="19" type="noConversion"/>
  </si>
  <si>
    <t>포함 사항</t>
    <phoneticPr fontId="19" type="noConversion"/>
  </si>
  <si>
    <t>영어가이드, 일정상에 포함된 입장권, 중식 1회, 석식 1회</t>
  </si>
  <si>
    <t>불포함 사항</t>
    <phoneticPr fontId="19" type="noConversion"/>
  </si>
  <si>
    <t>여행자보험, 기타 개인 경비</t>
  </si>
  <si>
    <t>안동</t>
  </si>
  <si>
    <t>09:00 ~ 09:00</t>
  </si>
  <si>
    <t>안동 호텔에서 가이드 미팅</t>
  </si>
  <si>
    <t>11월 23일</t>
    <phoneticPr fontId="19" type="noConversion"/>
  </si>
  <si>
    <t>예천</t>
    <phoneticPr fontId="19" type="noConversion"/>
  </si>
  <si>
    <t>10:00 ~ 11:00</t>
  </si>
  <si>
    <t>초간정*미스터선샤인 촬영지</t>
  </si>
  <si>
    <t>중 : 포함</t>
  </si>
  <si>
    <t>(토)</t>
    <phoneticPr fontId="19" type="noConversion"/>
  </si>
  <si>
    <t>11:30 ~ 12:30</t>
  </si>
  <si>
    <t>예천 활쏘기 체험(양궁리커브, 호버볼 체험)</t>
  </si>
  <si>
    <t>석 : 포함</t>
  </si>
  <si>
    <t>13:00 ~ 14:00</t>
  </si>
  <si>
    <t>중식* 순대국밥</t>
  </si>
  <si>
    <t>14:30 ~ 15:30</t>
  </si>
  <si>
    <t>예천 곤충연구소 &amp; 곤충생태원 관광*모노레일 불포함</t>
  </si>
  <si>
    <t>16:00 ~ 17:30</t>
  </si>
  <si>
    <t>예천 목재문화체험장*다도찻상만들기 체험</t>
  </si>
  <si>
    <t>18:00 ~ 19:00</t>
  </si>
  <si>
    <t>석식*토담 뽕잎약수밥정식</t>
  </si>
  <si>
    <t>안동</t>
    <phoneticPr fontId="19" type="noConversion"/>
  </si>
  <si>
    <t>20:00 ~ 20:00</t>
  </si>
  <si>
    <t>안동 호텔 도착 및 투어 종료</t>
  </si>
  <si>
    <t>견 적 서</t>
    <phoneticPr fontId="19" type="noConversion"/>
  </si>
  <si>
    <t>회사명</t>
    <phoneticPr fontId="19" type="noConversion"/>
  </si>
  <si>
    <t>담당자</t>
    <phoneticPr fontId="19" type="noConversion"/>
  </si>
  <si>
    <t>행사명</t>
    <phoneticPr fontId="19" type="noConversion"/>
  </si>
  <si>
    <t>2024년 11월 30일 안동출발 경주 당일투어 22명</t>
    <phoneticPr fontId="19" type="noConversion"/>
  </si>
  <si>
    <t>여행기간</t>
    <phoneticPr fontId="19" type="noConversion"/>
  </si>
  <si>
    <t>2024년 11월 30일 / 당일투어</t>
    <phoneticPr fontId="19" type="noConversion"/>
  </si>
  <si>
    <t>호텔</t>
    <phoneticPr fontId="19" type="noConversion"/>
  </si>
  <si>
    <t>차량정보</t>
    <phoneticPr fontId="19" type="noConversion"/>
  </si>
  <si>
    <t>45인승 (하늘여행사 자체운영)</t>
    <phoneticPr fontId="19" type="noConversion"/>
  </si>
  <si>
    <t>고객명</t>
    <phoneticPr fontId="19" type="noConversion"/>
  </si>
  <si>
    <t>-</t>
    <phoneticPr fontId="19" type="noConversion"/>
  </si>
  <si>
    <t>사업자번호</t>
    <phoneticPr fontId="19" type="noConversion"/>
  </si>
  <si>
    <t>417-70-01307</t>
    <phoneticPr fontId="19" type="noConversion"/>
  </si>
  <si>
    <t>핸드폰번호</t>
    <phoneticPr fontId="19" type="noConversion"/>
  </si>
  <si>
    <t>강일구 대표</t>
    <phoneticPr fontId="19" type="noConversion"/>
  </si>
  <si>
    <t>인원</t>
    <phoneticPr fontId="19" type="noConversion"/>
  </si>
  <si>
    <t>성인</t>
    <phoneticPr fontId="19" type="noConversion"/>
  </si>
  <si>
    <t>아동</t>
    <phoneticPr fontId="19" type="noConversion"/>
  </si>
  <si>
    <t>합계 (원)</t>
    <phoneticPr fontId="19" type="noConversion"/>
  </si>
  <si>
    <t>포함 사항</t>
    <phoneticPr fontId="19" type="noConversion"/>
  </si>
  <si>
    <t>불포함 사항</t>
    <phoneticPr fontId="19" type="noConversion"/>
  </si>
  <si>
    <t>08:00 ~ 08:00</t>
  </si>
  <si>
    <t>11월 30일</t>
    <phoneticPr fontId="19" type="noConversion"/>
  </si>
  <si>
    <t>경주</t>
    <phoneticPr fontId="19" type="noConversion"/>
  </si>
  <si>
    <t>불국사 관광</t>
  </si>
  <si>
    <t>(토)</t>
    <phoneticPr fontId="19" type="noConversion"/>
  </si>
  <si>
    <t>11:30 ~ 12:00</t>
  </si>
  <si>
    <t>첨성대</t>
  </si>
  <si>
    <t>12:30 ~ 13:30</t>
  </si>
  <si>
    <t>중식*쌈밥</t>
  </si>
  <si>
    <t>14:00 ~ 15:00</t>
  </si>
  <si>
    <t>대릉원 관광</t>
  </si>
  <si>
    <t>15:30 ~ 17:00</t>
  </si>
  <si>
    <t>황리단길 관광*한복체험</t>
  </si>
  <si>
    <t>17:00 ~ 18:00</t>
  </si>
  <si>
    <t>동궁과 월지</t>
  </si>
  <si>
    <t>18:30 ~ 19:30</t>
  </si>
  <si>
    <t>석식*된장찌게&amp;고등어구이</t>
  </si>
  <si>
    <t>안동</t>
    <phoneticPr fontId="19" type="noConversion"/>
  </si>
  <si>
    <t>21:30 ~ 21:30</t>
  </si>
  <si>
    <r>
      <t xml:space="preserve">※ 상기 스케줄은 현지 사정 및 날씨에 따라 변경이 될 수 있습니다.
</t>
    </r>
    <r>
      <rPr>
        <sz val="10"/>
        <color rgb="FFFF0000"/>
        <rFont val="맑은 고딕"/>
        <family val="3"/>
        <charset val="129"/>
        <scheme val="minor"/>
      </rPr>
      <t>※ 해당견적은 여행자 보험이 불포함으로 개별 가입을 권유 드립니다.</t>
    </r>
    <phoneticPr fontId="19" type="noConversion"/>
  </si>
  <si>
    <t>010-4828-5700</t>
    <phoneticPr fontId="19" type="noConversion"/>
  </si>
  <si>
    <t>경북 안동시 풍천면 검무로 4-8 중앙타워 3층</t>
    <phoneticPr fontId="19" type="noConversion"/>
  </si>
  <si>
    <t>명</t>
    <phoneticPr fontId="21" type="noConversion"/>
  </si>
  <si>
    <t>명</t>
    <phoneticPr fontId="19" type="noConversion"/>
  </si>
  <si>
    <t>02-6298-8000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</si>
</sst>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0_);[Red]\(0\)"/>
    <numFmt numFmtId="177" formatCode="&quot;수신 : 한국관광공사, &quot;@"/>
    <numFmt numFmtId="178" formatCode="yyyy&quot;년&quot;\ m&quot;월&quot;\ d&quot;일&quot;;@"/>
    <numFmt numFmtId="179" formatCode="0.00_);[Red]\(0.00\)"/>
    <numFmt numFmtId="180" formatCode="#,##0_ "/>
    <numFmt numFmtId="181" formatCode="#,##0_);[Red]\(#,##0\)"/>
    <numFmt numFmtId="182" formatCode="&quot;₩&quot;#,##0_);\(&quot;₩&quot;#,##0\)"/>
    <numFmt numFmtId="183" formatCode="&quot;₩&quot;#,##0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35"/>
      <color theme="1"/>
      <name val="나눔고딕 ExtraBold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color indexed="9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99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/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 style="medium">
        <color rgb="FF999999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 style="thin">
        <color rgb="FF999999"/>
      </bottom>
      <diagonal/>
    </border>
    <border>
      <left/>
      <right style="medium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/>
      <diagonal/>
    </border>
    <border>
      <left/>
      <right style="medium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176" fontId="23" fillId="34" borderId="10" xfId="42" applyNumberFormat="1" applyFont="1" applyFill="1" applyBorder="1" applyAlignment="1">
      <alignment horizontal="right" vertical="center" wrapText="1"/>
    </xf>
    <xf numFmtId="176" fontId="23" fillId="34" borderId="13" xfId="42" applyNumberFormat="1" applyFont="1" applyFill="1" applyBorder="1" applyAlignment="1">
      <alignment horizontal="right" vertical="center" wrapText="1"/>
    </xf>
    <xf numFmtId="176" fontId="23" fillId="34" borderId="15" xfId="42" applyNumberFormat="1" applyFont="1" applyFill="1" applyBorder="1" applyAlignment="1">
      <alignment horizontal="right" vertical="center" wrapText="1"/>
    </xf>
    <xf numFmtId="176" fontId="23" fillId="34" borderId="18" xfId="42" applyNumberFormat="1" applyFont="1" applyFill="1" applyBorder="1" applyAlignment="1">
      <alignment horizontal="right" vertical="center" wrapText="1"/>
    </xf>
    <xf numFmtId="176" fontId="23" fillId="34" borderId="20" xfId="42" applyNumberFormat="1" applyFont="1" applyFill="1" applyBorder="1" applyAlignment="1">
      <alignment horizontal="right" vertical="center" wrapText="1"/>
    </xf>
    <xf numFmtId="176" fontId="23" fillId="34" borderId="23" xfId="42" applyNumberFormat="1" applyFont="1" applyFill="1" applyBorder="1" applyAlignment="1">
      <alignment horizontal="right" vertical="center" wrapText="1"/>
    </xf>
    <xf numFmtId="177" fontId="24" fillId="0" borderId="0" xfId="42" applyNumberFormat="1" applyFont="1" applyAlignment="1">
      <alignment horizontal="center" vertical="center"/>
    </xf>
    <xf numFmtId="49" fontId="24" fillId="0" borderId="0" xfId="42" applyNumberFormat="1" applyFont="1" applyAlignment="1">
      <alignment horizontal="right" vertical="center" wrapText="1"/>
    </xf>
    <xf numFmtId="178" fontId="24" fillId="0" borderId="0" xfId="42" applyNumberFormat="1" applyFont="1" applyAlignment="1">
      <alignment horizontal="center" vertical="center" wrapText="1"/>
    </xf>
    <xf numFmtId="0" fontId="26" fillId="0" borderId="0" xfId="42" applyFont="1">
      <alignment vertical="center"/>
    </xf>
    <xf numFmtId="0" fontId="27" fillId="0" borderId="0" xfId="42" applyFont="1">
      <alignment vertical="center"/>
    </xf>
    <xf numFmtId="0" fontId="25" fillId="0" borderId="0" xfId="42" applyFont="1">
      <alignment vertical="center"/>
    </xf>
    <xf numFmtId="0" fontId="18" fillId="0" borderId="0" xfId="42" applyFont="1">
      <alignment vertical="center"/>
    </xf>
    <xf numFmtId="0" fontId="23" fillId="36" borderId="25" xfId="42" applyFont="1" applyFill="1" applyBorder="1" applyAlignment="1">
      <alignment horizontal="center" vertical="center"/>
    </xf>
    <xf numFmtId="41" fontId="24" fillId="35" borderId="31" xfId="43" applyFont="1" applyFill="1" applyBorder="1" applyAlignment="1">
      <alignment vertical="center"/>
    </xf>
    <xf numFmtId="176" fontId="24" fillId="35" borderId="31" xfId="42" applyNumberFormat="1" applyFont="1" applyFill="1" applyBorder="1" applyAlignment="1">
      <alignment horizontal="center" vertical="center"/>
    </xf>
    <xf numFmtId="41" fontId="24" fillId="33" borderId="31" xfId="42" applyNumberFormat="1" applyFont="1" applyFill="1" applyBorder="1" applyAlignment="1">
      <alignment horizontal="center" vertical="center"/>
    </xf>
    <xf numFmtId="41" fontId="24" fillId="33" borderId="31" xfId="42" applyNumberFormat="1" applyFont="1" applyFill="1" applyBorder="1">
      <alignment vertical="center"/>
    </xf>
    <xf numFmtId="41" fontId="24" fillId="35" borderId="34" xfId="43" applyFont="1" applyFill="1" applyBorder="1" applyAlignment="1">
      <alignment vertical="center"/>
    </xf>
    <xf numFmtId="176" fontId="24" fillId="35" borderId="34" xfId="42" applyNumberFormat="1" applyFont="1" applyFill="1" applyBorder="1" applyAlignment="1">
      <alignment horizontal="center" vertical="center"/>
    </xf>
    <xf numFmtId="41" fontId="24" fillId="33" borderId="34" xfId="42" applyNumberFormat="1" applyFont="1" applyFill="1" applyBorder="1" applyAlignment="1">
      <alignment horizontal="center" vertical="center"/>
    </xf>
    <xf numFmtId="41" fontId="24" fillId="33" borderId="34" xfId="42" applyNumberFormat="1" applyFont="1" applyFill="1" applyBorder="1">
      <alignment vertical="center"/>
    </xf>
    <xf numFmtId="0" fontId="24" fillId="37" borderId="40" xfId="42" applyFont="1" applyFill="1" applyBorder="1" applyAlignment="1">
      <alignment horizontal="center" vertical="center"/>
    </xf>
    <xf numFmtId="182" fontId="27" fillId="0" borderId="0" xfId="42" applyNumberFormat="1" applyFont="1">
      <alignment vertical="center"/>
    </xf>
    <xf numFmtId="0" fontId="32" fillId="0" borderId="0" xfId="42" applyFont="1" applyAlignment="1">
      <alignment horizontal="left" vertical="center" indent="1"/>
    </xf>
    <xf numFmtId="0" fontId="27" fillId="0" borderId="0" xfId="42" applyFont="1" applyAlignment="1">
      <alignment horizontal="left" vertical="center" indent="1"/>
    </xf>
    <xf numFmtId="0" fontId="29" fillId="35" borderId="32" xfId="42" applyFont="1" applyFill="1" applyBorder="1">
      <alignment vertical="center"/>
    </xf>
    <xf numFmtId="41" fontId="24" fillId="33" borderId="49" xfId="42" applyNumberFormat="1" applyFont="1" applyFill="1" applyBorder="1">
      <alignment vertical="center"/>
    </xf>
    <xf numFmtId="0" fontId="23" fillId="36" borderId="50" xfId="42" applyFont="1" applyFill="1" applyBorder="1" applyAlignment="1">
      <alignment horizontal="center" vertical="center"/>
    </xf>
    <xf numFmtId="0" fontId="36" fillId="39" borderId="51" xfId="0" applyFont="1" applyFill="1" applyBorder="1" applyAlignment="1">
      <alignment horizontal="center" vertical="center" wrapText="1"/>
    </xf>
    <xf numFmtId="0" fontId="36" fillId="39" borderId="55" xfId="0" applyFont="1" applyFill="1" applyBorder="1" applyAlignment="1">
      <alignment horizontal="center" vertical="center" wrapText="1"/>
    </xf>
    <xf numFmtId="0" fontId="36" fillId="39" borderId="56" xfId="0" applyFont="1" applyFill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6" fillId="39" borderId="54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left" vertical="center" wrapText="1"/>
    </xf>
    <xf numFmtId="0" fontId="37" fillId="41" borderId="58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24" fillId="35" borderId="41" xfId="42" applyFont="1" applyFill="1" applyBorder="1" applyAlignment="1">
      <alignment vertical="center"/>
    </xf>
    <xf numFmtId="0" fontId="24" fillId="35" borderId="32" xfId="42" applyFont="1" applyFill="1" applyBorder="1" applyAlignment="1">
      <alignment vertical="center"/>
    </xf>
    <xf numFmtId="0" fontId="24" fillId="37" borderId="71" xfId="0" applyFont="1" applyFill="1" applyBorder="1" applyAlignment="1">
      <alignment horizontal="center" vertical="center" wrapText="1"/>
    </xf>
    <xf numFmtId="0" fontId="24" fillId="33" borderId="71" xfId="0" applyFont="1" applyFill="1" applyBorder="1" applyAlignment="1">
      <alignment horizontal="center" vertical="center"/>
    </xf>
    <xf numFmtId="0" fontId="39" fillId="38" borderId="71" xfId="0" applyFont="1" applyFill="1" applyBorder="1" applyAlignment="1">
      <alignment horizontal="center" vertical="center"/>
    </xf>
    <xf numFmtId="0" fontId="40" fillId="40" borderId="56" xfId="0" applyFont="1" applyFill="1" applyBorder="1" applyAlignment="1">
      <alignment horizontal="center" vertical="center" wrapText="1"/>
    </xf>
    <xf numFmtId="14" fontId="38" fillId="0" borderId="58" xfId="0" applyNumberFormat="1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180" fontId="23" fillId="37" borderId="38" xfId="42" applyNumberFormat="1" applyFont="1" applyFill="1" applyBorder="1" applyAlignment="1">
      <alignment horizontal="right" vertical="center"/>
    </xf>
    <xf numFmtId="180" fontId="23" fillId="37" borderId="39" xfId="42" applyNumberFormat="1" applyFont="1" applyFill="1" applyBorder="1" applyAlignment="1">
      <alignment horizontal="right" vertical="center"/>
    </xf>
    <xf numFmtId="0" fontId="23" fillId="0" borderId="42" xfId="42" applyFont="1" applyBorder="1" applyAlignment="1">
      <alignment horizontal="center" vertical="center"/>
    </xf>
    <xf numFmtId="0" fontId="23" fillId="0" borderId="43" xfId="42" applyFont="1" applyBorder="1" applyAlignment="1">
      <alignment horizontal="center" vertical="center"/>
    </xf>
    <xf numFmtId="0" fontId="23" fillId="0" borderId="44" xfId="42" applyFont="1" applyBorder="1" applyAlignment="1">
      <alignment horizontal="center" vertical="center"/>
    </xf>
    <xf numFmtId="0" fontId="23" fillId="37" borderId="45" xfId="0" applyFont="1" applyFill="1" applyBorder="1" applyAlignment="1">
      <alignment horizontal="center" vertical="center"/>
    </xf>
    <xf numFmtId="0" fontId="23" fillId="37" borderId="46" xfId="0" applyFont="1" applyFill="1" applyBorder="1" applyAlignment="1">
      <alignment horizontal="center" vertical="center"/>
    </xf>
    <xf numFmtId="0" fontId="28" fillId="0" borderId="28" xfId="42" applyFont="1" applyBorder="1" applyAlignment="1">
      <alignment horizontal="center" vertical="center" wrapText="1"/>
    </xf>
    <xf numFmtId="0" fontId="28" fillId="0" borderId="33" xfId="42" applyFont="1" applyBorder="1" applyAlignment="1">
      <alignment horizontal="center" vertical="center" wrapText="1"/>
    </xf>
    <xf numFmtId="0" fontId="28" fillId="0" borderId="35" xfId="42" applyFont="1" applyBorder="1" applyAlignment="1">
      <alignment horizontal="center" vertical="center" wrapText="1"/>
    </xf>
    <xf numFmtId="179" fontId="24" fillId="35" borderId="28" xfId="42" applyNumberFormat="1" applyFont="1" applyFill="1" applyBorder="1" applyAlignment="1">
      <alignment horizontal="center" vertical="center" wrapText="1"/>
    </xf>
    <xf numFmtId="179" fontId="24" fillId="35" borderId="33" xfId="42" applyNumberFormat="1" applyFont="1" applyFill="1" applyBorder="1" applyAlignment="1">
      <alignment horizontal="center" vertical="center" wrapText="1"/>
    </xf>
    <xf numFmtId="0" fontId="24" fillId="35" borderId="15" xfId="42" applyFont="1" applyFill="1" applyBorder="1" applyAlignment="1">
      <alignment horizontal="left" vertical="center" wrapText="1" indent="1"/>
    </xf>
    <xf numFmtId="0" fontId="24" fillId="35" borderId="17" xfId="42" applyFont="1" applyFill="1" applyBorder="1" applyAlignment="1">
      <alignment horizontal="left" vertical="center" wrapText="1" indent="1"/>
    </xf>
    <xf numFmtId="179" fontId="30" fillId="37" borderId="36" xfId="42" applyNumberFormat="1" applyFont="1" applyFill="1" applyBorder="1" applyAlignment="1">
      <alignment horizontal="center" vertical="center"/>
    </xf>
    <xf numFmtId="179" fontId="30" fillId="37" borderId="37" xfId="42" applyNumberFormat="1" applyFont="1" applyFill="1" applyBorder="1" applyAlignment="1">
      <alignment horizontal="center" vertical="center"/>
    </xf>
    <xf numFmtId="179" fontId="30" fillId="37" borderId="39" xfId="42" applyNumberFormat="1" applyFont="1" applyFill="1" applyBorder="1" applyAlignment="1">
      <alignment horizontal="center" vertical="center"/>
    </xf>
    <xf numFmtId="0" fontId="25" fillId="0" borderId="0" xfId="42" applyFont="1" applyAlignment="1">
      <alignment horizontal="left" vertical="center" wrapText="1"/>
    </xf>
    <xf numFmtId="0" fontId="25" fillId="0" borderId="0" xfId="42" quotePrefix="1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183" fontId="33" fillId="0" borderId="0" xfId="42" applyNumberFormat="1" applyFont="1" applyAlignment="1">
      <alignment horizontal="left" vertical="center" indent="1"/>
    </xf>
    <xf numFmtId="0" fontId="23" fillId="36" borderId="26" xfId="42" applyFont="1" applyFill="1" applyBorder="1" applyAlignment="1">
      <alignment horizontal="center" vertical="center"/>
    </xf>
    <xf numFmtId="0" fontId="23" fillId="36" borderId="27" xfId="42" applyFont="1" applyFill="1" applyBorder="1" applyAlignment="1">
      <alignment horizontal="center" vertical="center"/>
    </xf>
    <xf numFmtId="0" fontId="24" fillId="35" borderId="29" xfId="42" applyFont="1" applyFill="1" applyBorder="1" applyAlignment="1">
      <alignment horizontal="left" vertical="center" wrapText="1" indent="1"/>
    </xf>
    <xf numFmtId="0" fontId="24" fillId="35" borderId="30" xfId="42" applyFont="1" applyFill="1" applyBorder="1" applyAlignment="1">
      <alignment horizontal="left" vertical="center" wrapText="1" indent="1"/>
    </xf>
    <xf numFmtId="0" fontId="29" fillId="35" borderId="41" xfId="42" applyFont="1" applyFill="1" applyBorder="1" applyAlignment="1">
      <alignment horizontal="center" vertical="center"/>
    </xf>
    <xf numFmtId="0" fontId="29" fillId="35" borderId="32" xfId="42" applyFont="1" applyFill="1" applyBorder="1" applyAlignment="1">
      <alignment horizontal="center" vertical="center"/>
    </xf>
    <xf numFmtId="181" fontId="23" fillId="37" borderId="48" xfId="0" applyNumberFormat="1" applyFont="1" applyFill="1" applyBorder="1" applyAlignment="1">
      <alignment horizontal="right" vertical="center"/>
    </xf>
    <xf numFmtId="181" fontId="23" fillId="37" borderId="70" xfId="0" applyNumberFormat="1" applyFont="1" applyFill="1" applyBorder="1" applyAlignment="1">
      <alignment horizontal="right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181" fontId="23" fillId="0" borderId="48" xfId="0" applyNumberFormat="1" applyFont="1" applyBorder="1" applyAlignment="1">
      <alignment horizontal="right" vertical="center"/>
    </xf>
    <xf numFmtId="181" fontId="23" fillId="0" borderId="70" xfId="0" applyNumberFormat="1" applyFont="1" applyBorder="1" applyAlignment="1">
      <alignment horizontal="right" vertical="center"/>
    </xf>
    <xf numFmtId="0" fontId="20" fillId="33" borderId="0" xfId="42" applyFont="1" applyFill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2" fillId="33" borderId="0" xfId="42" applyFont="1" applyFill="1" applyAlignment="1">
      <alignment horizontal="center" vertical="top"/>
    </xf>
    <xf numFmtId="176" fontId="24" fillId="35" borderId="11" xfId="42" applyNumberFormat="1" applyFont="1" applyFill="1" applyBorder="1" applyAlignment="1">
      <alignment horizontal="left" vertical="center" indent="1"/>
    </xf>
    <xf numFmtId="176" fontId="24" fillId="35" borderId="12" xfId="42" applyNumberFormat="1" applyFont="1" applyFill="1" applyBorder="1" applyAlignment="1">
      <alignment horizontal="left" vertical="center" indent="1"/>
    </xf>
    <xf numFmtId="176" fontId="24" fillId="35" borderId="11" xfId="42" applyNumberFormat="1" applyFont="1" applyFill="1" applyBorder="1" applyAlignment="1">
      <alignment horizontal="left" vertical="center" wrapText="1" indent="1"/>
    </xf>
    <xf numFmtId="176" fontId="24" fillId="35" borderId="14" xfId="42" applyNumberFormat="1" applyFont="1" applyFill="1" applyBorder="1" applyAlignment="1">
      <alignment horizontal="left" vertical="center" wrapText="1" indent="1"/>
    </xf>
    <xf numFmtId="176" fontId="24" fillId="35" borderId="16" xfId="42" applyNumberFormat="1" applyFont="1" applyFill="1" applyBorder="1" applyAlignment="1">
      <alignment horizontal="left" vertical="center" indent="1"/>
    </xf>
    <xf numFmtId="176" fontId="24" fillId="35" borderId="17" xfId="42" applyNumberFormat="1" applyFont="1" applyFill="1" applyBorder="1" applyAlignment="1">
      <alignment horizontal="left" vertical="center" indent="1"/>
    </xf>
    <xf numFmtId="176" fontId="24" fillId="35" borderId="16" xfId="42" applyNumberFormat="1" applyFont="1" applyFill="1" applyBorder="1" applyAlignment="1">
      <alignment horizontal="left" vertical="center" wrapText="1" indent="1"/>
    </xf>
    <xf numFmtId="176" fontId="24" fillId="35" borderId="19" xfId="42" applyNumberFormat="1" applyFont="1" applyFill="1" applyBorder="1" applyAlignment="1">
      <alignment horizontal="left" vertical="center" wrapText="1" indent="1"/>
    </xf>
    <xf numFmtId="176" fontId="24" fillId="35" borderId="16" xfId="42" applyNumberFormat="1" applyFont="1" applyFill="1" applyBorder="1" applyAlignment="1">
      <alignment horizontal="left" vertical="center" indent="1" shrinkToFit="1"/>
    </xf>
    <xf numFmtId="176" fontId="24" fillId="35" borderId="19" xfId="42" applyNumberFormat="1" applyFont="1" applyFill="1" applyBorder="1" applyAlignment="1">
      <alignment horizontal="left" vertical="center" indent="1" shrinkToFit="1"/>
    </xf>
    <xf numFmtId="176" fontId="24" fillId="35" borderId="21" xfId="42" applyNumberFormat="1" applyFont="1" applyFill="1" applyBorder="1" applyAlignment="1">
      <alignment horizontal="left" vertical="center" indent="1"/>
    </xf>
    <xf numFmtId="176" fontId="24" fillId="35" borderId="22" xfId="42" applyNumberFormat="1" applyFont="1" applyFill="1" applyBorder="1" applyAlignment="1">
      <alignment horizontal="left" vertical="center" indent="1"/>
    </xf>
    <xf numFmtId="31" fontId="24" fillId="35" borderId="21" xfId="42" applyNumberFormat="1" applyFont="1" applyFill="1" applyBorder="1" applyAlignment="1">
      <alignment horizontal="left" vertical="center" wrapText="1" indent="1"/>
    </xf>
    <xf numFmtId="0" fontId="24" fillId="35" borderId="21" xfId="42" applyFont="1" applyFill="1" applyBorder="1" applyAlignment="1">
      <alignment horizontal="left" vertical="center" wrapText="1" indent="1"/>
    </xf>
    <xf numFmtId="0" fontId="24" fillId="35" borderId="24" xfId="42" applyFont="1" applyFill="1" applyBorder="1" applyAlignment="1">
      <alignment horizontal="left" vertical="center" wrapText="1" indent="1"/>
    </xf>
    <xf numFmtId="0" fontId="23" fillId="33" borderId="45" xfId="0" applyFont="1" applyFill="1" applyBorder="1" applyAlignment="1">
      <alignment horizontal="center" vertical="center"/>
    </xf>
    <xf numFmtId="0" fontId="23" fillId="33" borderId="46" xfId="0" applyFont="1" applyFill="1" applyBorder="1" applyAlignment="1">
      <alignment horizontal="center" vertical="center"/>
    </xf>
    <xf numFmtId="181" fontId="23" fillId="33" borderId="48" xfId="0" applyNumberFormat="1" applyFont="1" applyFill="1" applyBorder="1" applyAlignment="1">
      <alignment horizontal="right" vertical="center"/>
    </xf>
    <xf numFmtId="181" fontId="23" fillId="33" borderId="70" xfId="0" applyNumberFormat="1" applyFont="1" applyFill="1" applyBorder="1" applyAlignment="1">
      <alignment horizontal="right" vertical="center"/>
    </xf>
    <xf numFmtId="0" fontId="31" fillId="38" borderId="45" xfId="0" applyFont="1" applyFill="1" applyBorder="1" applyAlignment="1">
      <alignment horizontal="center" vertical="center"/>
    </xf>
    <xf numFmtId="0" fontId="31" fillId="38" borderId="46" xfId="0" applyFont="1" applyFill="1" applyBorder="1" applyAlignment="1">
      <alignment horizontal="center" vertical="center"/>
    </xf>
    <xf numFmtId="180" fontId="31" fillId="38" borderId="48" xfId="44" applyNumberFormat="1" applyFont="1" applyFill="1" applyBorder="1" applyAlignment="1">
      <alignment horizontal="right" vertical="center"/>
    </xf>
    <xf numFmtId="180" fontId="31" fillId="38" borderId="70" xfId="44" applyNumberFormat="1" applyFont="1" applyFill="1" applyBorder="1" applyAlignment="1">
      <alignment horizontal="right" vertical="center"/>
    </xf>
    <xf numFmtId="0" fontId="35" fillId="0" borderId="52" xfId="0" applyFont="1" applyBorder="1" applyAlignment="1">
      <alignment horizontal="left" vertical="center" wrapText="1"/>
    </xf>
    <xf numFmtId="0" fontId="35" fillId="0" borderId="54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3" fontId="35" fillId="0" borderId="52" xfId="0" applyNumberFormat="1" applyFont="1" applyBorder="1" applyAlignment="1">
      <alignment horizontal="left" vertical="center" wrapText="1"/>
    </xf>
    <xf numFmtId="3" fontId="35" fillId="0" borderId="53" xfId="0" applyNumberFormat="1" applyFont="1" applyBorder="1" applyAlignment="1">
      <alignment horizontal="left" vertical="center" wrapText="1"/>
    </xf>
    <xf numFmtId="3" fontId="35" fillId="0" borderId="54" xfId="0" applyNumberFormat="1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53" xfId="0" applyFont="1" applyBorder="1" applyAlignment="1">
      <alignment horizontal="left" vertical="center" wrapText="1"/>
    </xf>
    <xf numFmtId="0" fontId="35" fillId="0" borderId="52" xfId="0" applyNumberFormat="1" applyFont="1" applyBorder="1" applyAlignment="1">
      <alignment horizontal="left" vertical="center" wrapText="1"/>
    </xf>
    <xf numFmtId="0" fontId="35" fillId="0" borderId="53" xfId="0" applyNumberFormat="1" applyFont="1" applyBorder="1" applyAlignment="1">
      <alignment horizontal="left" vertical="center" wrapText="1"/>
    </xf>
    <xf numFmtId="0" fontId="35" fillId="0" borderId="54" xfId="0" applyNumberFormat="1" applyFont="1" applyBorder="1" applyAlignment="1">
      <alignment horizontal="left" vertical="center" wrapText="1"/>
    </xf>
    <xf numFmtId="3" fontId="40" fillId="40" borderId="52" xfId="0" applyNumberFormat="1" applyFont="1" applyFill="1" applyBorder="1" applyAlignment="1">
      <alignment horizontal="left" vertical="center" wrapText="1"/>
    </xf>
    <xf numFmtId="3" fontId="40" fillId="40" borderId="53" xfId="0" applyNumberFormat="1" applyFont="1" applyFill="1" applyBorder="1" applyAlignment="1">
      <alignment horizontal="left" vertical="center" wrapText="1"/>
    </xf>
    <xf numFmtId="3" fontId="40" fillId="40" borderId="54" xfId="0" applyNumberFormat="1" applyFont="1" applyFill="1" applyBorder="1" applyAlignment="1">
      <alignment horizontal="left" vertical="center" wrapText="1"/>
    </xf>
    <xf numFmtId="0" fontId="35" fillId="0" borderId="57" xfId="0" applyFont="1" applyBorder="1" applyAlignment="1">
      <alignment vertical="center" wrapText="1"/>
    </xf>
    <xf numFmtId="0" fontId="36" fillId="39" borderId="52" xfId="0" applyFont="1" applyFill="1" applyBorder="1" applyAlignment="1">
      <alignment horizontal="center" vertical="center" wrapText="1"/>
    </xf>
    <xf numFmtId="0" fontId="36" fillId="39" borderId="54" xfId="0" applyFont="1" applyFill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6" fillId="39" borderId="53" xfId="0" applyFont="1" applyFill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left" vertical="center" wrapText="1"/>
    </xf>
    <xf numFmtId="0" fontId="35" fillId="0" borderId="61" xfId="0" applyFont="1" applyBorder="1" applyAlignment="1">
      <alignment horizontal="left" vertical="center" wrapText="1"/>
    </xf>
    <xf numFmtId="0" fontId="35" fillId="0" borderId="60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left" vertical="center" wrapText="1" indent="1"/>
    </xf>
    <xf numFmtId="0" fontId="35" fillId="0" borderId="53" xfId="0" applyFont="1" applyBorder="1" applyAlignment="1">
      <alignment horizontal="left" vertical="center" wrapText="1" indent="1"/>
    </xf>
    <xf numFmtId="0" fontId="35" fillId="0" borderId="54" xfId="0" applyFont="1" applyBorder="1" applyAlignment="1">
      <alignment horizontal="left" vertical="center" wrapText="1" indent="1"/>
    </xf>
    <xf numFmtId="0" fontId="35" fillId="0" borderId="64" xfId="0" applyFont="1" applyBorder="1" applyAlignment="1">
      <alignment horizontal="left" vertical="center" wrapText="1"/>
    </xf>
    <xf numFmtId="0" fontId="35" fillId="0" borderId="66" xfId="0" applyFont="1" applyBorder="1" applyAlignment="1">
      <alignment horizontal="left" vertical="center" wrapText="1"/>
    </xf>
    <xf numFmtId="0" fontId="35" fillId="0" borderId="65" xfId="0" applyFont="1" applyBorder="1" applyAlignment="1">
      <alignment horizontal="left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35" fillId="0" borderId="68" xfId="0" applyFont="1" applyBorder="1" applyAlignment="1">
      <alignment horizontal="left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left" vertical="center" wrapText="1"/>
    </xf>
    <xf numFmtId="0" fontId="35" fillId="0" borderId="77" xfId="0" applyFont="1" applyBorder="1" applyAlignment="1">
      <alignment horizontal="left" vertical="center" wrapText="1"/>
    </xf>
    <xf numFmtId="0" fontId="35" fillId="0" borderId="76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left" vertical="center" wrapText="1"/>
    </xf>
    <xf numFmtId="0" fontId="35" fillId="0" borderId="74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4" builtinId="6"/>
    <cellStyle name="쉼표 [0] 2 2" xfId="43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8" zoomScale="85" zoomScaleNormal="85" zoomScaleSheetLayoutView="115" workbookViewId="0">
      <selection activeCell="R31" sqref="R31"/>
    </sheetView>
  </sheetViews>
  <sheetFormatPr defaultRowHeight="16.5" x14ac:dyDescent="0.3"/>
  <cols>
    <col min="1" max="1" width="10.875" customWidth="1"/>
    <col min="2" max="2" width="12.375" customWidth="1"/>
    <col min="3" max="3" width="10.875" bestFit="1" customWidth="1"/>
    <col min="4" max="4" width="17.5" customWidth="1"/>
    <col min="5" max="5" width="10.875" customWidth="1"/>
    <col min="6" max="6" width="5.5" customWidth="1"/>
    <col min="8" max="8" width="10.5" bestFit="1" customWidth="1"/>
  </cols>
  <sheetData>
    <row r="1" spans="1:9" ht="38.25" x14ac:dyDescent="0.3">
      <c r="A1" s="83" t="s">
        <v>24</v>
      </c>
      <c r="B1" s="84"/>
      <c r="C1" s="84"/>
      <c r="D1" s="84"/>
      <c r="E1" s="84"/>
      <c r="F1" s="84"/>
      <c r="G1" s="84"/>
      <c r="H1" s="84"/>
      <c r="I1" s="84"/>
    </row>
    <row r="2" spans="1:9" x14ac:dyDescent="0.3">
      <c r="A2" s="85"/>
      <c r="B2" s="85"/>
      <c r="C2" s="85"/>
      <c r="D2" s="85"/>
      <c r="E2" s="85"/>
      <c r="F2" s="85"/>
      <c r="G2" s="85"/>
      <c r="H2" s="85"/>
      <c r="I2" s="85"/>
    </row>
    <row r="3" spans="1:9" x14ac:dyDescent="0.3">
      <c r="A3" s="1" t="s">
        <v>0</v>
      </c>
      <c r="B3" s="86" t="s">
        <v>41</v>
      </c>
      <c r="C3" s="86"/>
      <c r="D3" s="87"/>
      <c r="E3" s="2" t="s">
        <v>0</v>
      </c>
      <c r="F3" s="88" t="s">
        <v>45</v>
      </c>
      <c r="G3" s="88"/>
      <c r="H3" s="88"/>
      <c r="I3" s="89"/>
    </row>
    <row r="4" spans="1:9" x14ac:dyDescent="0.3">
      <c r="A4" s="3" t="s">
        <v>18</v>
      </c>
      <c r="B4" s="90" t="s">
        <v>46</v>
      </c>
      <c r="C4" s="90"/>
      <c r="D4" s="91"/>
      <c r="E4" s="4" t="s">
        <v>19</v>
      </c>
      <c r="F4" s="92" t="s">
        <v>26</v>
      </c>
      <c r="G4" s="92"/>
      <c r="H4" s="92"/>
      <c r="I4" s="93"/>
    </row>
    <row r="5" spans="1:9" x14ac:dyDescent="0.3">
      <c r="A5" s="3" t="s">
        <v>1</v>
      </c>
      <c r="B5" s="90" t="s">
        <v>170</v>
      </c>
      <c r="C5" s="90"/>
      <c r="D5" s="91"/>
      <c r="E5" s="4" t="s">
        <v>1</v>
      </c>
      <c r="F5" s="94" t="s">
        <v>20</v>
      </c>
      <c r="G5" s="94"/>
      <c r="H5" s="94"/>
      <c r="I5" s="95"/>
    </row>
    <row r="6" spans="1:9" x14ac:dyDescent="0.3">
      <c r="A6" s="3" t="s">
        <v>2</v>
      </c>
      <c r="B6" s="90" t="s">
        <v>43</v>
      </c>
      <c r="C6" s="90"/>
      <c r="D6" s="91"/>
      <c r="E6" s="4" t="s">
        <v>3</v>
      </c>
      <c r="F6" s="92" t="s">
        <v>173</v>
      </c>
      <c r="G6" s="92"/>
      <c r="H6" s="92"/>
      <c r="I6" s="93"/>
    </row>
    <row r="7" spans="1:9" x14ac:dyDescent="0.3">
      <c r="A7" s="5" t="s">
        <v>3</v>
      </c>
      <c r="B7" s="96" t="s">
        <v>169</v>
      </c>
      <c r="C7" s="96"/>
      <c r="D7" s="97"/>
      <c r="E7" s="6" t="s">
        <v>4</v>
      </c>
      <c r="F7" s="98">
        <v>45583</v>
      </c>
      <c r="G7" s="99"/>
      <c r="H7" s="99"/>
      <c r="I7" s="100"/>
    </row>
    <row r="8" spans="1:9" x14ac:dyDescent="0.3">
      <c r="A8" s="7"/>
      <c r="B8" s="7"/>
      <c r="C8" s="7"/>
      <c r="D8" s="7"/>
      <c r="E8" s="8"/>
      <c r="F8" s="9"/>
      <c r="G8" s="9"/>
      <c r="H8" s="9"/>
      <c r="I8" s="9"/>
    </row>
    <row r="9" spans="1:9" x14ac:dyDescent="0.3">
      <c r="A9" s="66" t="str">
        <f>"『"&amp;B12&amp;"』에 대한 세부견적서를 아래와 같이 전달드립니다."</f>
        <v>『2025년 11월 23 예천 / 11월 30일 경주 당일투어』에 대한 세부견적서를 아래와 같이 전달드립니다.</v>
      </c>
      <c r="B9" s="66"/>
      <c r="C9" s="66"/>
      <c r="D9" s="66"/>
      <c r="E9" s="66"/>
      <c r="F9" s="66"/>
      <c r="G9" s="66"/>
      <c r="H9" s="66"/>
      <c r="I9" s="66"/>
    </row>
    <row r="10" spans="1:9" x14ac:dyDescent="0.3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24" customHeight="1" x14ac:dyDescent="0.3">
      <c r="A11" s="67" t="s">
        <v>5</v>
      </c>
      <c r="B11" s="68"/>
      <c r="C11" s="68"/>
      <c r="D11" s="68"/>
      <c r="E11" s="68"/>
      <c r="F11" s="68"/>
      <c r="G11" s="68"/>
      <c r="H11" s="68"/>
      <c r="I11" s="68"/>
    </row>
    <row r="12" spans="1:9" ht="21" customHeight="1" x14ac:dyDescent="0.3">
      <c r="A12" s="10" t="s">
        <v>21</v>
      </c>
      <c r="B12" s="26" t="s">
        <v>47</v>
      </c>
      <c r="C12" s="11"/>
      <c r="D12" s="11"/>
      <c r="E12" s="11"/>
      <c r="F12" s="11"/>
      <c r="G12" s="11"/>
      <c r="H12" s="12"/>
      <c r="I12" s="13"/>
    </row>
    <row r="13" spans="1:9" x14ac:dyDescent="0.3">
      <c r="A13" s="10" t="s">
        <v>22</v>
      </c>
      <c r="B13" s="69">
        <f>G36</f>
        <v>3988000</v>
      </c>
      <c r="C13" s="69"/>
      <c r="D13" s="11"/>
      <c r="E13" s="24"/>
      <c r="F13" s="11"/>
      <c r="G13" s="11"/>
      <c r="H13" s="12"/>
      <c r="I13" s="13"/>
    </row>
    <row r="14" spans="1:9" ht="17.25" thickBot="1" x14ac:dyDescent="0.35">
      <c r="A14" s="10" t="s">
        <v>23</v>
      </c>
      <c r="B14" s="25"/>
      <c r="C14" s="11"/>
      <c r="D14" s="11"/>
      <c r="E14" s="11"/>
      <c r="F14" s="11"/>
      <c r="G14" s="11"/>
      <c r="H14" s="12"/>
      <c r="I14" s="13"/>
    </row>
    <row r="15" spans="1:9" ht="57" customHeight="1" thickBot="1" x14ac:dyDescent="0.35">
      <c r="A15" s="14" t="s">
        <v>6</v>
      </c>
      <c r="B15" s="14" t="s">
        <v>7</v>
      </c>
      <c r="C15" s="70" t="s">
        <v>8</v>
      </c>
      <c r="D15" s="71"/>
      <c r="E15" s="14" t="s">
        <v>9</v>
      </c>
      <c r="F15" s="14" t="s">
        <v>10</v>
      </c>
      <c r="G15" s="14" t="s">
        <v>11</v>
      </c>
      <c r="H15" s="14" t="s">
        <v>12</v>
      </c>
      <c r="I15" s="29" t="s">
        <v>13</v>
      </c>
    </row>
    <row r="16" spans="1:9" x14ac:dyDescent="0.3">
      <c r="A16" s="56" t="s">
        <v>48</v>
      </c>
      <c r="B16" s="59" t="s">
        <v>49</v>
      </c>
      <c r="C16" s="72" t="s">
        <v>50</v>
      </c>
      <c r="D16" s="73"/>
      <c r="E16" s="15">
        <v>350000</v>
      </c>
      <c r="F16" s="16">
        <v>1</v>
      </c>
      <c r="G16" s="17" t="s">
        <v>171</v>
      </c>
      <c r="H16" s="18">
        <f>E16*F16</f>
        <v>350000</v>
      </c>
      <c r="I16" s="74"/>
    </row>
    <row r="17" spans="1:9" ht="16.5" customHeight="1" x14ac:dyDescent="0.3">
      <c r="A17" s="57"/>
      <c r="B17" s="60"/>
      <c r="C17" s="61" t="s">
        <v>51</v>
      </c>
      <c r="D17" s="62"/>
      <c r="E17" s="19">
        <v>350000</v>
      </c>
      <c r="F17" s="20">
        <v>1</v>
      </c>
      <c r="G17" s="21" t="s">
        <v>172</v>
      </c>
      <c r="H17" s="22">
        <f>E17*F17</f>
        <v>350000</v>
      </c>
      <c r="I17" s="75"/>
    </row>
    <row r="18" spans="1:9" ht="17.25" thickBot="1" x14ac:dyDescent="0.35">
      <c r="A18" s="58"/>
      <c r="B18" s="63" t="s">
        <v>38</v>
      </c>
      <c r="C18" s="64"/>
      <c r="D18" s="64"/>
      <c r="E18" s="64"/>
      <c r="F18" s="65"/>
      <c r="G18" s="49">
        <f>SUM(H16:H17)</f>
        <v>700000</v>
      </c>
      <c r="H18" s="50"/>
      <c r="I18" s="23"/>
    </row>
    <row r="19" spans="1:9" ht="16.5" customHeight="1" x14ac:dyDescent="0.3">
      <c r="A19" s="56" t="s">
        <v>52</v>
      </c>
      <c r="B19" s="60" t="s">
        <v>53</v>
      </c>
      <c r="C19" s="61" t="s">
        <v>54</v>
      </c>
      <c r="D19" s="62"/>
      <c r="E19" s="19">
        <v>10000</v>
      </c>
      <c r="F19" s="20">
        <v>22</v>
      </c>
      <c r="G19" s="21" t="s">
        <v>14</v>
      </c>
      <c r="H19" s="28">
        <f t="shared" ref="H19" si="0">E19*F19</f>
        <v>220000</v>
      </c>
      <c r="I19" s="27"/>
    </row>
    <row r="20" spans="1:9" ht="16.5" customHeight="1" x14ac:dyDescent="0.3">
      <c r="A20" s="57"/>
      <c r="B20" s="60"/>
      <c r="C20" s="61" t="s">
        <v>55</v>
      </c>
      <c r="D20" s="62"/>
      <c r="E20" s="19">
        <v>5000</v>
      </c>
      <c r="F20" s="20">
        <v>22</v>
      </c>
      <c r="G20" s="21" t="s">
        <v>60</v>
      </c>
      <c r="H20" s="28">
        <f>E20*F20</f>
        <v>110000</v>
      </c>
      <c r="I20" s="27"/>
    </row>
    <row r="21" spans="1:9" ht="16.5" customHeight="1" x14ac:dyDescent="0.3">
      <c r="A21" s="57"/>
      <c r="B21" s="60"/>
      <c r="C21" s="61" t="s">
        <v>56</v>
      </c>
      <c r="D21" s="62"/>
      <c r="E21" s="19">
        <v>25000</v>
      </c>
      <c r="F21" s="20">
        <v>22</v>
      </c>
      <c r="G21" s="21" t="s">
        <v>61</v>
      </c>
      <c r="H21" s="28">
        <f t="shared" ref="H21:H23" si="1">E21*F21</f>
        <v>550000</v>
      </c>
      <c r="I21" s="27"/>
    </row>
    <row r="22" spans="1:9" ht="16.5" customHeight="1" x14ac:dyDescent="0.3">
      <c r="A22" s="57"/>
      <c r="B22" s="60"/>
      <c r="C22" s="61" t="s">
        <v>57</v>
      </c>
      <c r="D22" s="62"/>
      <c r="E22" s="19">
        <v>10000</v>
      </c>
      <c r="F22" s="20">
        <v>22</v>
      </c>
      <c r="G22" s="21" t="s">
        <v>62</v>
      </c>
      <c r="H22" s="28">
        <f t="shared" si="1"/>
        <v>220000</v>
      </c>
      <c r="I22" s="27"/>
    </row>
    <row r="23" spans="1:9" ht="16.5" customHeight="1" x14ac:dyDescent="0.3">
      <c r="A23" s="57"/>
      <c r="B23" s="60"/>
      <c r="C23" s="61" t="s">
        <v>58</v>
      </c>
      <c r="D23" s="62"/>
      <c r="E23" s="19">
        <v>3000</v>
      </c>
      <c r="F23" s="20">
        <v>22</v>
      </c>
      <c r="G23" s="21" t="s">
        <v>63</v>
      </c>
      <c r="H23" s="28">
        <f t="shared" si="1"/>
        <v>66000</v>
      </c>
      <c r="I23" s="27"/>
    </row>
    <row r="24" spans="1:9" ht="17.25" thickBot="1" x14ac:dyDescent="0.35">
      <c r="A24" s="58"/>
      <c r="B24" s="63" t="s">
        <v>16</v>
      </c>
      <c r="C24" s="64"/>
      <c r="D24" s="64"/>
      <c r="E24" s="64"/>
      <c r="F24" s="65"/>
      <c r="G24" s="49">
        <f>SUM(H19:H23)</f>
        <v>1166000</v>
      </c>
      <c r="H24" s="50"/>
      <c r="I24" s="23"/>
    </row>
    <row r="25" spans="1:9" x14ac:dyDescent="0.3">
      <c r="A25" s="56" t="s">
        <v>25</v>
      </c>
      <c r="B25" s="59" t="s">
        <v>59</v>
      </c>
      <c r="C25" s="61" t="s">
        <v>64</v>
      </c>
      <c r="D25" s="62"/>
      <c r="E25" s="19">
        <v>15000</v>
      </c>
      <c r="F25" s="20">
        <v>22</v>
      </c>
      <c r="G25" s="21" t="s">
        <v>15</v>
      </c>
      <c r="H25" s="28">
        <f t="shared" ref="H25:H28" si="2">E25*F25</f>
        <v>330000</v>
      </c>
      <c r="I25" s="40"/>
    </row>
    <row r="26" spans="1:9" x14ac:dyDescent="0.3">
      <c r="A26" s="57"/>
      <c r="B26" s="60"/>
      <c r="C26" s="61" t="s">
        <v>65</v>
      </c>
      <c r="D26" s="62"/>
      <c r="E26" s="19">
        <v>15000</v>
      </c>
      <c r="F26" s="20">
        <v>22</v>
      </c>
      <c r="G26" s="21" t="s">
        <v>15</v>
      </c>
      <c r="H26" s="28">
        <f t="shared" si="2"/>
        <v>330000</v>
      </c>
      <c r="I26" s="41"/>
    </row>
    <row r="27" spans="1:9" x14ac:dyDescent="0.3">
      <c r="A27" s="57"/>
      <c r="B27" s="60"/>
      <c r="C27" s="61" t="s">
        <v>66</v>
      </c>
      <c r="D27" s="62"/>
      <c r="E27" s="19">
        <v>15000</v>
      </c>
      <c r="F27" s="20">
        <v>22</v>
      </c>
      <c r="G27" s="21" t="s">
        <v>15</v>
      </c>
      <c r="H27" s="28">
        <f t="shared" si="2"/>
        <v>330000</v>
      </c>
      <c r="I27" s="41"/>
    </row>
    <row r="28" spans="1:9" x14ac:dyDescent="0.3">
      <c r="A28" s="57"/>
      <c r="B28" s="60"/>
      <c r="C28" s="61" t="s">
        <v>67</v>
      </c>
      <c r="D28" s="62"/>
      <c r="E28" s="19">
        <v>15000</v>
      </c>
      <c r="F28" s="20">
        <v>22</v>
      </c>
      <c r="G28" s="21" t="s">
        <v>15</v>
      </c>
      <c r="H28" s="28">
        <f t="shared" si="2"/>
        <v>330000</v>
      </c>
      <c r="I28" s="41"/>
    </row>
    <row r="29" spans="1:9" ht="17.25" thickBot="1" x14ac:dyDescent="0.35">
      <c r="A29" s="58"/>
      <c r="B29" s="63" t="s">
        <v>17</v>
      </c>
      <c r="C29" s="64"/>
      <c r="D29" s="64"/>
      <c r="E29" s="64"/>
      <c r="F29" s="65"/>
      <c r="G29" s="49">
        <f>SUM(H25:H28)</f>
        <v>1320000</v>
      </c>
      <c r="H29" s="50"/>
      <c r="I29" s="23"/>
    </row>
    <row r="30" spans="1:9" ht="15.75" customHeight="1" x14ac:dyDescent="0.3">
      <c r="A30" s="51"/>
      <c r="B30" s="52"/>
      <c r="C30" s="52"/>
      <c r="D30" s="52"/>
      <c r="E30" s="52"/>
      <c r="F30" s="52"/>
      <c r="G30" s="52"/>
      <c r="H30" s="52"/>
      <c r="I30" s="53"/>
    </row>
    <row r="31" spans="1:9" x14ac:dyDescent="0.3">
      <c r="A31" s="54" t="s">
        <v>68</v>
      </c>
      <c r="B31" s="55"/>
      <c r="C31" s="55"/>
      <c r="D31" s="55"/>
      <c r="E31" s="55"/>
      <c r="F31" s="55"/>
      <c r="G31" s="76">
        <f>G18+G24+G29</f>
        <v>3186000</v>
      </c>
      <c r="H31" s="77"/>
      <c r="I31" s="42"/>
    </row>
    <row r="32" spans="1:9" ht="6" customHeight="1" x14ac:dyDescent="0.3">
      <c r="A32" s="78"/>
      <c r="B32" s="79"/>
      <c r="C32" s="79"/>
      <c r="D32" s="79"/>
      <c r="E32" s="79"/>
      <c r="F32" s="79"/>
      <c r="G32" s="79"/>
      <c r="H32" s="79"/>
      <c r="I32" s="80"/>
    </row>
    <row r="33" spans="1:9" x14ac:dyDescent="0.3">
      <c r="A33" s="78" t="s">
        <v>74</v>
      </c>
      <c r="B33" s="79"/>
      <c r="C33" s="79"/>
      <c r="D33" s="79"/>
      <c r="E33" s="79"/>
      <c r="F33" s="79"/>
      <c r="G33" s="81">
        <v>440000</v>
      </c>
      <c r="H33" s="82"/>
      <c r="I33" s="43"/>
    </row>
    <row r="34" spans="1:9" x14ac:dyDescent="0.3">
      <c r="A34" s="78" t="s">
        <v>69</v>
      </c>
      <c r="B34" s="79"/>
      <c r="C34" s="79"/>
      <c r="D34" s="79"/>
      <c r="E34" s="79"/>
      <c r="F34" s="79"/>
      <c r="G34" s="81">
        <f>G31+G33</f>
        <v>3626000</v>
      </c>
      <c r="H34" s="82"/>
      <c r="I34" s="43"/>
    </row>
    <row r="35" spans="1:9" x14ac:dyDescent="0.3">
      <c r="A35" s="101" t="s">
        <v>70</v>
      </c>
      <c r="B35" s="102"/>
      <c r="C35" s="102"/>
      <c r="D35" s="102"/>
      <c r="E35" s="102"/>
      <c r="F35" s="102"/>
      <c r="G35" s="103">
        <f>G34*10%</f>
        <v>362600</v>
      </c>
      <c r="H35" s="104"/>
      <c r="I35" s="43" t="s">
        <v>71</v>
      </c>
    </row>
    <row r="36" spans="1:9" x14ac:dyDescent="0.3">
      <c r="A36" s="105" t="s">
        <v>72</v>
      </c>
      <c r="B36" s="106"/>
      <c r="C36" s="106"/>
      <c r="D36" s="106"/>
      <c r="E36" s="106"/>
      <c r="F36" s="106"/>
      <c r="G36" s="107">
        <v>3988000</v>
      </c>
      <c r="H36" s="108"/>
      <c r="I36" s="44" t="s">
        <v>73</v>
      </c>
    </row>
  </sheetData>
  <mergeCells count="52">
    <mergeCell ref="A34:F34"/>
    <mergeCell ref="G34:H34"/>
    <mergeCell ref="A35:F35"/>
    <mergeCell ref="G35:H35"/>
    <mergeCell ref="A36:F36"/>
    <mergeCell ref="G36:H36"/>
    <mergeCell ref="A32:I32"/>
    <mergeCell ref="A33:F33"/>
    <mergeCell ref="G33:H33"/>
    <mergeCell ref="A1:I1"/>
    <mergeCell ref="A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9:I10"/>
    <mergeCell ref="A11:I11"/>
    <mergeCell ref="B13:C13"/>
    <mergeCell ref="C15:D15"/>
    <mergeCell ref="A16:A18"/>
    <mergeCell ref="B16:B17"/>
    <mergeCell ref="C16:D16"/>
    <mergeCell ref="I16:I17"/>
    <mergeCell ref="C17:D17"/>
    <mergeCell ref="B18:F18"/>
    <mergeCell ref="G18:H18"/>
    <mergeCell ref="A19:A24"/>
    <mergeCell ref="B19:B23"/>
    <mergeCell ref="C19:D19"/>
    <mergeCell ref="B24:F24"/>
    <mergeCell ref="G24:H24"/>
    <mergeCell ref="C20:D20"/>
    <mergeCell ref="C21:D21"/>
    <mergeCell ref="C22:D22"/>
    <mergeCell ref="C23:D23"/>
    <mergeCell ref="G29:H29"/>
    <mergeCell ref="A30:I30"/>
    <mergeCell ref="A31:F31"/>
    <mergeCell ref="A25:A29"/>
    <mergeCell ref="B25:B28"/>
    <mergeCell ref="C25:D25"/>
    <mergeCell ref="C26:D26"/>
    <mergeCell ref="C27:D27"/>
    <mergeCell ref="C28:D28"/>
    <mergeCell ref="B29:F29"/>
    <mergeCell ref="G31:H31"/>
  </mergeCells>
  <phoneticPr fontId="19" type="noConversion"/>
  <pageMargins left="0.7" right="0.7" top="0.75" bottom="0.75" header="0.3" footer="0.3"/>
  <pageSetup paperSize="9" scale="7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22" zoomScaleNormal="100" workbookViewId="0">
      <selection activeCell="I36" sqref="I36"/>
    </sheetView>
  </sheetViews>
  <sheetFormatPr defaultRowHeight="16.5" x14ac:dyDescent="0.3"/>
  <cols>
    <col min="1" max="1" width="9.875" bestFit="1" customWidth="1"/>
    <col min="2" max="2" width="12.125" customWidth="1"/>
    <col min="3" max="3" width="5.625" customWidth="1"/>
    <col min="4" max="4" width="11.5" customWidth="1"/>
    <col min="5" max="5" width="5.125" customWidth="1"/>
    <col min="6" max="6" width="7" customWidth="1"/>
    <col min="7" max="7" width="4.875" customWidth="1"/>
    <col min="8" max="8" width="12.25" customWidth="1"/>
    <col min="9" max="9" width="10.375" customWidth="1"/>
    <col min="10" max="10" width="9.375" bestFit="1" customWidth="1"/>
    <col min="11" max="11" width="3.75" customWidth="1"/>
    <col min="12" max="12" width="9.625" bestFit="1" customWidth="1"/>
  </cols>
  <sheetData>
    <row r="1" spans="1:12" ht="50.25" customHeight="1" x14ac:dyDescent="0.3">
      <c r="A1" s="117" t="s">
        <v>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7.25" customHeight="1" x14ac:dyDescent="0.3">
      <c r="A2" s="118" t="s">
        <v>75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8.25" customHeight="1" thickBot="1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6.25" customHeight="1" thickBot="1" x14ac:dyDescent="0.35">
      <c r="A4" s="30" t="s">
        <v>76</v>
      </c>
      <c r="B4" s="109" t="s">
        <v>40</v>
      </c>
      <c r="C4" s="120"/>
      <c r="D4" s="120"/>
      <c r="E4" s="120"/>
      <c r="F4" s="120"/>
      <c r="G4" s="110"/>
      <c r="H4" s="34" t="s">
        <v>76</v>
      </c>
      <c r="I4" s="35" t="s">
        <v>44</v>
      </c>
      <c r="J4" s="34" t="s">
        <v>27</v>
      </c>
      <c r="K4" s="109" t="s">
        <v>77</v>
      </c>
      <c r="L4" s="110"/>
    </row>
    <row r="5" spans="1:12" ht="26.25" customHeight="1" thickBot="1" x14ac:dyDescent="0.35">
      <c r="A5" s="31" t="s">
        <v>78</v>
      </c>
      <c r="B5" s="109" t="s">
        <v>79</v>
      </c>
      <c r="C5" s="120"/>
      <c r="D5" s="120"/>
      <c r="E5" s="120"/>
      <c r="F5" s="120"/>
      <c r="G5" s="110"/>
      <c r="H5" s="32" t="s">
        <v>80</v>
      </c>
      <c r="I5" s="109" t="s">
        <v>81</v>
      </c>
      <c r="J5" s="120"/>
      <c r="K5" s="120"/>
      <c r="L5" s="110"/>
    </row>
    <row r="6" spans="1:12" ht="26.25" customHeight="1" thickBot="1" x14ac:dyDescent="0.35">
      <c r="A6" s="31" t="s">
        <v>82</v>
      </c>
      <c r="B6" s="111" t="s">
        <v>83</v>
      </c>
      <c r="C6" s="112"/>
      <c r="D6" s="112"/>
      <c r="E6" s="112"/>
      <c r="F6" s="112"/>
      <c r="G6" s="113"/>
      <c r="H6" s="32" t="s">
        <v>84</v>
      </c>
      <c r="I6" s="109" t="s">
        <v>85</v>
      </c>
      <c r="J6" s="120"/>
      <c r="K6" s="120"/>
      <c r="L6" s="110"/>
    </row>
    <row r="7" spans="1:12" ht="26.25" customHeight="1" thickBot="1" x14ac:dyDescent="0.35">
      <c r="A7" s="31" t="s">
        <v>86</v>
      </c>
      <c r="B7" s="109" t="s">
        <v>42</v>
      </c>
      <c r="C7" s="110"/>
      <c r="D7" s="32" t="s">
        <v>87</v>
      </c>
      <c r="E7" s="111" t="s">
        <v>88</v>
      </c>
      <c r="F7" s="112"/>
      <c r="G7" s="113"/>
      <c r="H7" s="32" t="s">
        <v>89</v>
      </c>
      <c r="I7" s="121" t="s">
        <v>90</v>
      </c>
      <c r="J7" s="122"/>
      <c r="K7" s="122"/>
      <c r="L7" s="123"/>
    </row>
    <row r="8" spans="1:12" ht="26.25" customHeight="1" thickBot="1" x14ac:dyDescent="0.35">
      <c r="A8" s="31" t="s">
        <v>91</v>
      </c>
      <c r="B8" s="109" t="s">
        <v>92</v>
      </c>
      <c r="C8" s="110"/>
      <c r="D8" s="32" t="s">
        <v>28</v>
      </c>
      <c r="E8" s="111" t="s">
        <v>83</v>
      </c>
      <c r="F8" s="112"/>
      <c r="G8" s="113"/>
      <c r="H8" s="32" t="s">
        <v>93</v>
      </c>
      <c r="I8" s="114" t="s">
        <v>94</v>
      </c>
      <c r="J8" s="115"/>
      <c r="K8" s="115"/>
      <c r="L8" s="116"/>
    </row>
    <row r="9" spans="1:12" ht="26.25" customHeight="1" thickBot="1" x14ac:dyDescent="0.35">
      <c r="A9" s="31" t="s">
        <v>95</v>
      </c>
      <c r="B9" s="32" t="s">
        <v>96</v>
      </c>
      <c r="C9" s="33">
        <v>22</v>
      </c>
      <c r="D9" s="32" t="s">
        <v>97</v>
      </c>
      <c r="E9" s="33">
        <v>0</v>
      </c>
      <c r="F9" s="32" t="s">
        <v>98</v>
      </c>
      <c r="G9" s="33">
        <v>0</v>
      </c>
      <c r="H9" s="45" t="s">
        <v>99</v>
      </c>
      <c r="I9" s="124"/>
      <c r="J9" s="125"/>
      <c r="K9" s="125"/>
      <c r="L9" s="126"/>
    </row>
    <row r="10" spans="1:12" ht="15" customHeight="1" thickBot="1" x14ac:dyDescent="0.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</row>
    <row r="11" spans="1:12" ht="42" customHeight="1" thickBot="1" x14ac:dyDescent="0.35">
      <c r="A11" s="128" t="s">
        <v>100</v>
      </c>
      <c r="B11" s="129"/>
      <c r="C11" s="109" t="s">
        <v>101</v>
      </c>
      <c r="D11" s="120"/>
      <c r="E11" s="120"/>
      <c r="F11" s="120"/>
      <c r="G11" s="120"/>
      <c r="H11" s="120"/>
      <c r="I11" s="120"/>
      <c r="J11" s="120"/>
      <c r="K11" s="120"/>
      <c r="L11" s="110"/>
    </row>
    <row r="12" spans="1:12" ht="42" customHeight="1" thickBot="1" x14ac:dyDescent="0.35">
      <c r="A12" s="128" t="s">
        <v>102</v>
      </c>
      <c r="B12" s="129"/>
      <c r="C12" s="109" t="s">
        <v>103</v>
      </c>
      <c r="D12" s="120"/>
      <c r="E12" s="120"/>
      <c r="F12" s="120"/>
      <c r="G12" s="120"/>
      <c r="H12" s="120"/>
      <c r="I12" s="120"/>
      <c r="J12" s="120"/>
      <c r="K12" s="120"/>
      <c r="L12" s="110"/>
    </row>
    <row r="13" spans="1:12" ht="15" customHeight="1" thickBot="1" x14ac:dyDescent="0.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</row>
    <row r="14" spans="1:12" ht="26.25" customHeight="1" thickBot="1" x14ac:dyDescent="0.35">
      <c r="A14" s="30" t="s">
        <v>30</v>
      </c>
      <c r="B14" s="128" t="s">
        <v>31</v>
      </c>
      <c r="C14" s="129"/>
      <c r="D14" s="128" t="s">
        <v>32</v>
      </c>
      <c r="E14" s="129"/>
      <c r="F14" s="128" t="s">
        <v>33</v>
      </c>
      <c r="G14" s="132"/>
      <c r="H14" s="132"/>
      <c r="I14" s="132"/>
      <c r="J14" s="132"/>
      <c r="K14" s="129"/>
      <c r="L14" s="34" t="s">
        <v>34</v>
      </c>
    </row>
    <row r="15" spans="1:12" ht="37.5" customHeight="1" x14ac:dyDescent="0.3">
      <c r="A15" s="36" t="s">
        <v>35</v>
      </c>
      <c r="B15" s="133" t="s">
        <v>104</v>
      </c>
      <c r="C15" s="134"/>
      <c r="D15" s="133" t="s">
        <v>105</v>
      </c>
      <c r="E15" s="134"/>
      <c r="F15" s="135" t="s">
        <v>106</v>
      </c>
      <c r="G15" s="136"/>
      <c r="H15" s="136"/>
      <c r="I15" s="136"/>
      <c r="J15" s="136"/>
      <c r="K15" s="137"/>
      <c r="L15" s="37" t="s">
        <v>36</v>
      </c>
    </row>
    <row r="16" spans="1:12" ht="37.5" customHeight="1" x14ac:dyDescent="0.3">
      <c r="A16" s="46" t="s">
        <v>107</v>
      </c>
      <c r="B16" s="130" t="s">
        <v>108</v>
      </c>
      <c r="C16" s="131"/>
      <c r="D16" s="130" t="s">
        <v>109</v>
      </c>
      <c r="E16" s="131"/>
      <c r="F16" s="141" t="s">
        <v>110</v>
      </c>
      <c r="G16" s="142"/>
      <c r="H16" s="142"/>
      <c r="I16" s="142"/>
      <c r="J16" s="142"/>
      <c r="K16" s="143"/>
      <c r="L16" s="37" t="s">
        <v>111</v>
      </c>
    </row>
    <row r="17" spans="1:15" ht="37.5" customHeight="1" x14ac:dyDescent="0.3">
      <c r="A17" s="47" t="s">
        <v>112</v>
      </c>
      <c r="B17" s="130"/>
      <c r="C17" s="131"/>
      <c r="D17" s="130" t="s">
        <v>113</v>
      </c>
      <c r="E17" s="131"/>
      <c r="F17" s="141" t="s">
        <v>114</v>
      </c>
      <c r="G17" s="142"/>
      <c r="H17" s="142"/>
      <c r="I17" s="142"/>
      <c r="J17" s="142"/>
      <c r="K17" s="143"/>
      <c r="L17" s="37" t="s">
        <v>115</v>
      </c>
    </row>
    <row r="18" spans="1:15" ht="37.5" customHeight="1" x14ac:dyDescent="0.3">
      <c r="A18" s="38"/>
      <c r="B18" s="130"/>
      <c r="C18" s="131"/>
      <c r="D18" s="130" t="s">
        <v>116</v>
      </c>
      <c r="E18" s="131"/>
      <c r="F18" s="141" t="s">
        <v>117</v>
      </c>
      <c r="G18" s="142"/>
      <c r="H18" s="142"/>
      <c r="I18" s="142"/>
      <c r="J18" s="142"/>
      <c r="K18" s="143"/>
      <c r="L18" s="37"/>
    </row>
    <row r="19" spans="1:15" ht="37.5" customHeight="1" x14ac:dyDescent="0.3">
      <c r="A19" s="38"/>
      <c r="B19" s="130"/>
      <c r="C19" s="131"/>
      <c r="D19" s="130" t="s">
        <v>118</v>
      </c>
      <c r="E19" s="131"/>
      <c r="F19" s="141" t="s">
        <v>119</v>
      </c>
      <c r="G19" s="142"/>
      <c r="H19" s="142"/>
      <c r="I19" s="142"/>
      <c r="J19" s="142"/>
      <c r="K19" s="143"/>
      <c r="L19" s="37"/>
    </row>
    <row r="20" spans="1:15" ht="37.5" customHeight="1" x14ac:dyDescent="0.3">
      <c r="A20" s="38"/>
      <c r="B20" s="130"/>
      <c r="C20" s="131"/>
      <c r="D20" s="130" t="s">
        <v>120</v>
      </c>
      <c r="E20" s="131"/>
      <c r="F20" s="141" t="s">
        <v>121</v>
      </c>
      <c r="G20" s="142"/>
      <c r="H20" s="142"/>
      <c r="I20" s="142"/>
      <c r="J20" s="142"/>
      <c r="K20" s="143"/>
      <c r="L20" s="37"/>
    </row>
    <row r="21" spans="1:15" ht="37.5" customHeight="1" x14ac:dyDescent="0.3">
      <c r="A21" s="38"/>
      <c r="B21" s="130"/>
      <c r="C21" s="131"/>
      <c r="D21" s="130" t="s">
        <v>122</v>
      </c>
      <c r="E21" s="131"/>
      <c r="F21" s="141" t="s">
        <v>123</v>
      </c>
      <c r="G21" s="142"/>
      <c r="H21" s="142"/>
      <c r="I21" s="142"/>
      <c r="J21" s="142"/>
      <c r="K21" s="143"/>
      <c r="L21" s="37"/>
    </row>
    <row r="22" spans="1:15" ht="37.5" customHeight="1" thickBot="1" x14ac:dyDescent="0.35">
      <c r="A22" s="48"/>
      <c r="B22" s="144" t="s">
        <v>124</v>
      </c>
      <c r="C22" s="145"/>
      <c r="D22" s="144" t="s">
        <v>125</v>
      </c>
      <c r="E22" s="145"/>
      <c r="F22" s="146" t="s">
        <v>126</v>
      </c>
      <c r="G22" s="147"/>
      <c r="H22" s="147"/>
      <c r="I22" s="147"/>
      <c r="J22" s="147"/>
      <c r="K22" s="148"/>
      <c r="L22" s="33"/>
    </row>
    <row r="23" spans="1:15" ht="99" customHeight="1" thickBot="1" x14ac:dyDescent="0.35">
      <c r="A23" s="30" t="s">
        <v>37</v>
      </c>
      <c r="B23" s="138" t="s">
        <v>168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40"/>
      <c r="O23" s="39"/>
    </row>
  </sheetData>
  <mergeCells count="45">
    <mergeCell ref="B23:L23"/>
    <mergeCell ref="F20:K20"/>
    <mergeCell ref="D21:E21"/>
    <mergeCell ref="F21:K21"/>
    <mergeCell ref="B22:C22"/>
    <mergeCell ref="D22:E22"/>
    <mergeCell ref="F22:K22"/>
    <mergeCell ref="B16:C21"/>
    <mergeCell ref="D16:E16"/>
    <mergeCell ref="F16:K16"/>
    <mergeCell ref="D17:E17"/>
    <mergeCell ref="F17:K17"/>
    <mergeCell ref="D18:E18"/>
    <mergeCell ref="F18:K18"/>
    <mergeCell ref="D19:E19"/>
    <mergeCell ref="F19:K19"/>
    <mergeCell ref="D20:E20"/>
    <mergeCell ref="A13:L13"/>
    <mergeCell ref="B14:C14"/>
    <mergeCell ref="D14:E14"/>
    <mergeCell ref="F14:K14"/>
    <mergeCell ref="B15:C15"/>
    <mergeCell ref="D15:E15"/>
    <mergeCell ref="F15:K15"/>
    <mergeCell ref="I9:L9"/>
    <mergeCell ref="A10:L10"/>
    <mergeCell ref="A11:B11"/>
    <mergeCell ref="C11:L11"/>
    <mergeCell ref="A12:B12"/>
    <mergeCell ref="C12:L12"/>
    <mergeCell ref="B8:C8"/>
    <mergeCell ref="E8:G8"/>
    <mergeCell ref="I8:L8"/>
    <mergeCell ref="A1:L1"/>
    <mergeCell ref="A2:L2"/>
    <mergeCell ref="A3:L3"/>
    <mergeCell ref="B4:G4"/>
    <mergeCell ref="K4:L4"/>
    <mergeCell ref="B5:G5"/>
    <mergeCell ref="I5:L5"/>
    <mergeCell ref="B6:G6"/>
    <mergeCell ref="I6:L6"/>
    <mergeCell ref="B7:C7"/>
    <mergeCell ref="E7:G7"/>
    <mergeCell ref="I7:L7"/>
  </mergeCells>
  <phoneticPr fontId="19" type="noConversion"/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85" zoomScaleNormal="85" workbookViewId="0">
      <selection activeCell="A13" sqref="A13:L13"/>
    </sheetView>
  </sheetViews>
  <sheetFormatPr defaultRowHeight="16.5" x14ac:dyDescent="0.3"/>
  <cols>
    <col min="1" max="1" width="9.875" bestFit="1" customWidth="1"/>
    <col min="2" max="2" width="8.625" customWidth="1"/>
    <col min="3" max="3" width="6" customWidth="1"/>
    <col min="4" max="4" width="11.5" customWidth="1"/>
    <col min="5" max="5" width="5.625" customWidth="1"/>
    <col min="6" max="6" width="7" customWidth="1"/>
    <col min="7" max="7" width="5.625" customWidth="1"/>
    <col min="8" max="8" width="12.125" customWidth="1"/>
    <col min="9" max="9" width="11.75" customWidth="1"/>
    <col min="10" max="10" width="9.375" bestFit="1" customWidth="1"/>
    <col min="11" max="11" width="2.75" customWidth="1"/>
    <col min="12" max="12" width="9.625" bestFit="1" customWidth="1"/>
  </cols>
  <sheetData>
    <row r="1" spans="1:12" ht="50.25" customHeight="1" x14ac:dyDescent="0.3">
      <c r="A1" s="117" t="s">
        <v>127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4.25" customHeight="1" x14ac:dyDescent="0.3">
      <c r="A2" s="118" t="s">
        <v>75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8.25" customHeight="1" thickBot="1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6.25" customHeight="1" thickBot="1" x14ac:dyDescent="0.35">
      <c r="A4" s="30" t="s">
        <v>128</v>
      </c>
      <c r="B4" s="109" t="s">
        <v>40</v>
      </c>
      <c r="C4" s="120"/>
      <c r="D4" s="120"/>
      <c r="E4" s="120"/>
      <c r="F4" s="120"/>
      <c r="G4" s="110"/>
      <c r="H4" s="34" t="s">
        <v>128</v>
      </c>
      <c r="I4" s="35" t="s">
        <v>44</v>
      </c>
      <c r="J4" s="34" t="s">
        <v>129</v>
      </c>
      <c r="K4" s="109" t="s">
        <v>77</v>
      </c>
      <c r="L4" s="110"/>
    </row>
    <row r="5" spans="1:12" ht="26.25" customHeight="1" thickBot="1" x14ac:dyDescent="0.35">
      <c r="A5" s="31" t="s">
        <v>130</v>
      </c>
      <c r="B5" s="109" t="s">
        <v>131</v>
      </c>
      <c r="C5" s="120"/>
      <c r="D5" s="120"/>
      <c r="E5" s="120"/>
      <c r="F5" s="120"/>
      <c r="G5" s="110"/>
      <c r="H5" s="32" t="s">
        <v>132</v>
      </c>
      <c r="I5" s="109" t="s">
        <v>133</v>
      </c>
      <c r="J5" s="120"/>
      <c r="K5" s="120"/>
      <c r="L5" s="110"/>
    </row>
    <row r="6" spans="1:12" ht="26.25" customHeight="1" thickBot="1" x14ac:dyDescent="0.35">
      <c r="A6" s="31" t="s">
        <v>134</v>
      </c>
      <c r="B6" s="111" t="s">
        <v>83</v>
      </c>
      <c r="C6" s="112"/>
      <c r="D6" s="112"/>
      <c r="E6" s="112"/>
      <c r="F6" s="112"/>
      <c r="G6" s="113"/>
      <c r="H6" s="32" t="s">
        <v>135</v>
      </c>
      <c r="I6" s="109" t="s">
        <v>136</v>
      </c>
      <c r="J6" s="120"/>
      <c r="K6" s="120"/>
      <c r="L6" s="110"/>
    </row>
    <row r="7" spans="1:12" ht="26.25" customHeight="1" thickBot="1" x14ac:dyDescent="0.35">
      <c r="A7" s="31" t="s">
        <v>137</v>
      </c>
      <c r="B7" s="109" t="s">
        <v>42</v>
      </c>
      <c r="C7" s="110"/>
      <c r="D7" s="32" t="s">
        <v>87</v>
      </c>
      <c r="E7" s="111" t="s">
        <v>138</v>
      </c>
      <c r="F7" s="112"/>
      <c r="G7" s="113"/>
      <c r="H7" s="32" t="s">
        <v>139</v>
      </c>
      <c r="I7" s="121" t="s">
        <v>140</v>
      </c>
      <c r="J7" s="122"/>
      <c r="K7" s="122"/>
      <c r="L7" s="123"/>
    </row>
    <row r="8" spans="1:12" ht="26.25" customHeight="1" thickBot="1" x14ac:dyDescent="0.35">
      <c r="A8" s="31" t="s">
        <v>141</v>
      </c>
      <c r="B8" s="109" t="s">
        <v>92</v>
      </c>
      <c r="C8" s="110"/>
      <c r="D8" s="32" t="s">
        <v>28</v>
      </c>
      <c r="E8" s="111" t="s">
        <v>83</v>
      </c>
      <c r="F8" s="112"/>
      <c r="G8" s="113"/>
      <c r="H8" s="32" t="s">
        <v>29</v>
      </c>
      <c r="I8" s="114" t="s">
        <v>142</v>
      </c>
      <c r="J8" s="115"/>
      <c r="K8" s="115"/>
      <c r="L8" s="116"/>
    </row>
    <row r="9" spans="1:12" ht="26.25" customHeight="1" thickBot="1" x14ac:dyDescent="0.35">
      <c r="A9" s="31" t="s">
        <v>143</v>
      </c>
      <c r="B9" s="32" t="s">
        <v>144</v>
      </c>
      <c r="C9" s="33">
        <v>22</v>
      </c>
      <c r="D9" s="32" t="s">
        <v>145</v>
      </c>
      <c r="E9" s="33">
        <v>0</v>
      </c>
      <c r="F9" s="32" t="s">
        <v>98</v>
      </c>
      <c r="G9" s="33">
        <v>0</v>
      </c>
      <c r="H9" s="45" t="s">
        <v>146</v>
      </c>
      <c r="I9" s="124"/>
      <c r="J9" s="125"/>
      <c r="K9" s="125"/>
      <c r="L9" s="126"/>
    </row>
    <row r="10" spans="1:12" ht="15" customHeight="1" thickBot="1" x14ac:dyDescent="0.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</row>
    <row r="11" spans="1:12" ht="42" customHeight="1" thickBot="1" x14ac:dyDescent="0.35">
      <c r="A11" s="128" t="s">
        <v>147</v>
      </c>
      <c r="B11" s="129"/>
      <c r="C11" s="109" t="s">
        <v>101</v>
      </c>
      <c r="D11" s="120"/>
      <c r="E11" s="120"/>
      <c r="F11" s="120"/>
      <c r="G11" s="120"/>
      <c r="H11" s="120"/>
      <c r="I11" s="120"/>
      <c r="J11" s="120"/>
      <c r="K11" s="120"/>
      <c r="L11" s="110"/>
    </row>
    <row r="12" spans="1:12" ht="42" customHeight="1" thickBot="1" x14ac:dyDescent="0.35">
      <c r="A12" s="128" t="s">
        <v>148</v>
      </c>
      <c r="B12" s="129"/>
      <c r="C12" s="109" t="s">
        <v>103</v>
      </c>
      <c r="D12" s="120"/>
      <c r="E12" s="120"/>
      <c r="F12" s="120"/>
      <c r="G12" s="120"/>
      <c r="H12" s="120"/>
      <c r="I12" s="120"/>
      <c r="J12" s="120"/>
      <c r="K12" s="120"/>
      <c r="L12" s="110"/>
    </row>
    <row r="13" spans="1:12" ht="15" customHeight="1" thickBot="1" x14ac:dyDescent="0.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</row>
    <row r="14" spans="1:12" ht="26.25" customHeight="1" thickBot="1" x14ac:dyDescent="0.35">
      <c r="A14" s="30" t="s">
        <v>30</v>
      </c>
      <c r="B14" s="128" t="s">
        <v>31</v>
      </c>
      <c r="C14" s="129"/>
      <c r="D14" s="128" t="s">
        <v>32</v>
      </c>
      <c r="E14" s="129"/>
      <c r="F14" s="128" t="s">
        <v>33</v>
      </c>
      <c r="G14" s="132"/>
      <c r="H14" s="132"/>
      <c r="I14" s="132"/>
      <c r="J14" s="132"/>
      <c r="K14" s="129"/>
      <c r="L14" s="34" t="s">
        <v>34</v>
      </c>
    </row>
    <row r="15" spans="1:12" ht="26.25" customHeight="1" x14ac:dyDescent="0.3">
      <c r="A15" s="36" t="s">
        <v>35</v>
      </c>
      <c r="B15" s="133" t="s">
        <v>104</v>
      </c>
      <c r="C15" s="134"/>
      <c r="D15" s="133" t="s">
        <v>149</v>
      </c>
      <c r="E15" s="134"/>
      <c r="F15" s="135" t="s">
        <v>106</v>
      </c>
      <c r="G15" s="136"/>
      <c r="H15" s="136"/>
      <c r="I15" s="136"/>
      <c r="J15" s="136"/>
      <c r="K15" s="137"/>
      <c r="L15" s="37" t="s">
        <v>36</v>
      </c>
    </row>
    <row r="16" spans="1:12" ht="26.25" customHeight="1" x14ac:dyDescent="0.3">
      <c r="A16" s="46" t="s">
        <v>150</v>
      </c>
      <c r="B16" s="154" t="s">
        <v>151</v>
      </c>
      <c r="C16" s="155"/>
      <c r="D16" s="156" t="s">
        <v>109</v>
      </c>
      <c r="E16" s="157"/>
      <c r="F16" s="158" t="s">
        <v>152</v>
      </c>
      <c r="G16" s="159"/>
      <c r="H16" s="159"/>
      <c r="I16" s="159"/>
      <c r="J16" s="159"/>
      <c r="K16" s="160"/>
      <c r="L16" s="37" t="s">
        <v>111</v>
      </c>
    </row>
    <row r="17" spans="1:15" ht="26.25" customHeight="1" x14ac:dyDescent="0.3">
      <c r="A17" s="47" t="s">
        <v>153</v>
      </c>
      <c r="B17" s="154"/>
      <c r="C17" s="155"/>
      <c r="D17" s="130" t="s">
        <v>154</v>
      </c>
      <c r="E17" s="131"/>
      <c r="F17" s="141" t="s">
        <v>155</v>
      </c>
      <c r="G17" s="142"/>
      <c r="H17" s="142"/>
      <c r="I17" s="142"/>
      <c r="J17" s="142"/>
      <c r="K17" s="143"/>
      <c r="L17" s="37" t="s">
        <v>115</v>
      </c>
    </row>
    <row r="18" spans="1:15" ht="26.25" customHeight="1" x14ac:dyDescent="0.3">
      <c r="A18" s="38"/>
      <c r="B18" s="154"/>
      <c r="C18" s="155"/>
      <c r="D18" s="130" t="s">
        <v>156</v>
      </c>
      <c r="E18" s="131"/>
      <c r="F18" s="141" t="s">
        <v>157</v>
      </c>
      <c r="G18" s="142"/>
      <c r="H18" s="142"/>
      <c r="I18" s="142"/>
      <c r="J18" s="142"/>
      <c r="K18" s="143"/>
      <c r="L18" s="37"/>
    </row>
    <row r="19" spans="1:15" ht="26.25" customHeight="1" x14ac:dyDescent="0.3">
      <c r="A19" s="38"/>
      <c r="B19" s="154"/>
      <c r="C19" s="155"/>
      <c r="D19" s="130" t="s">
        <v>158</v>
      </c>
      <c r="E19" s="131"/>
      <c r="F19" s="141" t="s">
        <v>159</v>
      </c>
      <c r="G19" s="142"/>
      <c r="H19" s="142"/>
      <c r="I19" s="142"/>
      <c r="J19" s="142"/>
      <c r="K19" s="143"/>
      <c r="L19" s="37"/>
    </row>
    <row r="20" spans="1:15" ht="26.25" customHeight="1" x14ac:dyDescent="0.3">
      <c r="A20" s="38"/>
      <c r="B20" s="154"/>
      <c r="C20" s="155"/>
      <c r="D20" s="130" t="s">
        <v>160</v>
      </c>
      <c r="E20" s="131"/>
      <c r="F20" s="141" t="s">
        <v>161</v>
      </c>
      <c r="G20" s="142"/>
      <c r="H20" s="142"/>
      <c r="I20" s="142"/>
      <c r="J20" s="142"/>
      <c r="K20" s="143"/>
      <c r="L20" s="37"/>
    </row>
    <row r="21" spans="1:15" ht="26.25" customHeight="1" x14ac:dyDescent="0.3">
      <c r="A21" s="38"/>
      <c r="B21" s="154"/>
      <c r="C21" s="155"/>
      <c r="D21" s="130" t="s">
        <v>162</v>
      </c>
      <c r="E21" s="131"/>
      <c r="F21" s="141" t="s">
        <v>163</v>
      </c>
      <c r="G21" s="142"/>
      <c r="H21" s="142"/>
      <c r="I21" s="142"/>
      <c r="J21" s="142"/>
      <c r="K21" s="143"/>
      <c r="L21" s="37"/>
    </row>
    <row r="22" spans="1:15" ht="26.25" customHeight="1" x14ac:dyDescent="0.3">
      <c r="A22" s="38"/>
      <c r="B22" s="154"/>
      <c r="C22" s="155"/>
      <c r="D22" s="149" t="s">
        <v>164</v>
      </c>
      <c r="E22" s="150"/>
      <c r="F22" s="151" t="s">
        <v>165</v>
      </c>
      <c r="G22" s="152"/>
      <c r="H22" s="152"/>
      <c r="I22" s="152"/>
      <c r="J22" s="152"/>
      <c r="K22" s="153"/>
      <c r="L22" s="37"/>
    </row>
    <row r="23" spans="1:15" ht="26.25" customHeight="1" thickBot="1" x14ac:dyDescent="0.35">
      <c r="A23" s="48"/>
      <c r="B23" s="144" t="s">
        <v>166</v>
      </c>
      <c r="C23" s="145"/>
      <c r="D23" s="144" t="s">
        <v>167</v>
      </c>
      <c r="E23" s="145"/>
      <c r="F23" s="146" t="s">
        <v>126</v>
      </c>
      <c r="G23" s="147"/>
      <c r="H23" s="147"/>
      <c r="I23" s="147"/>
      <c r="J23" s="147"/>
      <c r="K23" s="148"/>
      <c r="L23" s="33"/>
    </row>
    <row r="24" spans="1:15" ht="99" customHeight="1" thickBot="1" x14ac:dyDescent="0.35">
      <c r="A24" s="30" t="s">
        <v>37</v>
      </c>
      <c r="B24" s="138" t="s">
        <v>168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40"/>
      <c r="O24" s="39"/>
    </row>
  </sheetData>
  <mergeCells count="47">
    <mergeCell ref="B24:L24"/>
    <mergeCell ref="F20:K20"/>
    <mergeCell ref="D21:E21"/>
    <mergeCell ref="F21:K21"/>
    <mergeCell ref="D22:E22"/>
    <mergeCell ref="F22:K22"/>
    <mergeCell ref="B23:C23"/>
    <mergeCell ref="D23:E23"/>
    <mergeCell ref="F23:K23"/>
    <mergeCell ref="B16:C22"/>
    <mergeCell ref="D16:E16"/>
    <mergeCell ref="F16:K16"/>
    <mergeCell ref="D17:E17"/>
    <mergeCell ref="F17:K17"/>
    <mergeCell ref="D18:E18"/>
    <mergeCell ref="F18:K18"/>
    <mergeCell ref="D19:E19"/>
    <mergeCell ref="F19:K19"/>
    <mergeCell ref="D20:E20"/>
    <mergeCell ref="A13:L13"/>
    <mergeCell ref="B14:C14"/>
    <mergeCell ref="D14:E14"/>
    <mergeCell ref="F14:K14"/>
    <mergeCell ref="B15:C15"/>
    <mergeCell ref="D15:E15"/>
    <mergeCell ref="F15:K15"/>
    <mergeCell ref="I9:L9"/>
    <mergeCell ref="A10:L10"/>
    <mergeCell ref="A11:B11"/>
    <mergeCell ref="C11:L11"/>
    <mergeCell ref="A12:B12"/>
    <mergeCell ref="C12:L12"/>
    <mergeCell ref="B8:C8"/>
    <mergeCell ref="E8:G8"/>
    <mergeCell ref="I8:L8"/>
    <mergeCell ref="A1:L1"/>
    <mergeCell ref="A2:L2"/>
    <mergeCell ref="A3:L3"/>
    <mergeCell ref="B4:G4"/>
    <mergeCell ref="K4:L4"/>
    <mergeCell ref="B5:G5"/>
    <mergeCell ref="I5:L5"/>
    <mergeCell ref="B6:G6"/>
    <mergeCell ref="I6:L6"/>
    <mergeCell ref="B7:C7"/>
    <mergeCell ref="E7:G7"/>
    <mergeCell ref="I7:L7"/>
  </mergeCells>
  <phoneticPr fontId="19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세부견적</vt:lpstr>
      <vt:lpstr>11월 23일 예천 견적서</vt:lpstr>
      <vt:lpstr>11월 30일 경주 견적서</vt:lpstr>
      <vt:lpstr>세부견적!Print_Area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TK-SUNNY</dc:creator>
  <cp:lastModifiedBy>USER</cp:lastModifiedBy>
  <cp:lastPrinted>2024-07-26T07:57:45Z</cp:lastPrinted>
  <dcterms:created xsi:type="dcterms:W3CDTF">2024-05-28T05:32:14Z</dcterms:created>
  <dcterms:modified xsi:type="dcterms:W3CDTF">2024-10-18T08:11:44Z</dcterms:modified>
</cp:coreProperties>
</file>