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ktravel\공유문서\03._정산서(CS)\91. 베네피아\2025년 정산자료\"/>
    </mc:Choice>
  </mc:AlternateContent>
  <bookViews>
    <workbookView xWindow="-28800" yWindow="420" windowWidth="28005" windowHeight="15030"/>
  </bookViews>
  <sheets>
    <sheet name="2월 정산자료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G7" i="2" l="1"/>
  <c r="H7" i="2" s="1"/>
  <c r="G6" i="2"/>
  <c r="H6" i="2" s="1"/>
  <c r="B9" i="2" l="1"/>
  <c r="B11" i="2" s="1"/>
</calcChain>
</file>

<file path=xl/sharedStrings.xml><?xml version="1.0" encoding="utf-8"?>
<sst xmlns="http://schemas.openxmlformats.org/spreadsheetml/2006/main" count="25" uniqueCount="25">
  <si>
    <t>구분</t>
    <phoneticPr fontId="1" type="noConversion"/>
  </si>
  <si>
    <t>복지포인트(KCP 기준) (A)</t>
    <phoneticPr fontId="1" type="noConversion"/>
  </si>
  <si>
    <t>신용카드(KCP 기준) (B)</t>
    <phoneticPr fontId="1" type="noConversion"/>
  </si>
  <si>
    <t>합계 (A+B+C)</t>
    <phoneticPr fontId="1" type="noConversion"/>
  </si>
  <si>
    <t>수수료 금액(합계*수수료율)</t>
    <phoneticPr fontId="1" type="noConversion"/>
  </si>
  <si>
    <t>매출수수료</t>
    <phoneticPr fontId="1" type="noConversion"/>
  </si>
  <si>
    <t>복지포인트 수수료</t>
    <phoneticPr fontId="1" type="noConversion"/>
  </si>
  <si>
    <t>3.3%</t>
    <phoneticPr fontId="1" type="noConversion"/>
  </si>
  <si>
    <t>2.2%</t>
    <phoneticPr fontId="1" type="noConversion"/>
  </si>
  <si>
    <t>타결제금액(C)</t>
    <phoneticPr fontId="1" type="noConversion"/>
  </si>
  <si>
    <t>수수료 세금계산서 발행금액</t>
    <phoneticPr fontId="1" type="noConversion"/>
  </si>
  <si>
    <t>복지포인트 지급액(=청구액)</t>
    <phoneticPr fontId="1" type="noConversion"/>
  </si>
  <si>
    <t>수수료%(vat포함)</t>
    <phoneticPr fontId="1" type="noConversion"/>
  </si>
  <si>
    <t>* 타결제금액 캡처본</t>
    <phoneticPr fontId="1" type="noConversion"/>
  </si>
  <si>
    <t>TK 트래블 계좌번호:</t>
    <phoneticPr fontId="1" type="noConversion"/>
  </si>
  <si>
    <t>.</t>
    <phoneticPr fontId="1" type="noConversion"/>
  </si>
  <si>
    <t>국민은행 99919107950</t>
    <phoneticPr fontId="1" type="noConversion"/>
  </si>
  <si>
    <t xml:space="preserve">안호준 : </t>
    <phoneticPr fontId="1" type="noConversion"/>
  </si>
  <si>
    <t>송성일:</t>
    <phoneticPr fontId="1" type="noConversion"/>
  </si>
  <si>
    <t>편자현:</t>
    <phoneticPr fontId="1" type="noConversion"/>
  </si>
  <si>
    <t>김동호:</t>
    <phoneticPr fontId="1" type="noConversion"/>
  </si>
  <si>
    <t>최인화:</t>
    <phoneticPr fontId="1" type="noConversion"/>
  </si>
  <si>
    <t>나세영:</t>
    <phoneticPr fontId="1" type="noConversion"/>
  </si>
  <si>
    <t>박유순:</t>
    <phoneticPr fontId="1" type="noConversion"/>
  </si>
  <si>
    <t>베네피아 여행대장 2025년 5월 정산자료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</si>
</sst>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_ 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0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rgb="FF202124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41" fontId="17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0" fillId="5" borderId="0" xfId="0" applyFill="1">
      <alignment vertical="center"/>
    </xf>
    <xf numFmtId="176" fontId="15" fillId="5" borderId="0" xfId="0" applyNumberFormat="1" applyFont="1" applyFill="1" applyAlignment="1">
      <alignment horizontal="right" vertical="center"/>
    </xf>
    <xf numFmtId="0" fontId="16" fillId="5" borderId="0" xfId="0" applyFont="1" applyFill="1">
      <alignment vertical="center"/>
    </xf>
    <xf numFmtId="176" fontId="0" fillId="5" borderId="0" xfId="0" applyNumberFormat="1" applyFill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41" fontId="0" fillId="0" borderId="0" xfId="1" applyFont="1">
      <alignment vertical="center"/>
    </xf>
    <xf numFmtId="177" fontId="0" fillId="0" borderId="0" xfId="0" applyNumberForma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0" fillId="3" borderId="8" xfId="0" applyNumberFormat="1" applyFont="1" applyFill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99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295276</xdr:colOff>
      <xdr:row>16</xdr:row>
      <xdr:rowOff>9525</xdr:rowOff>
    </xdr:from>
    <xdr:to>
      <xdr:col>4</xdr:col>
      <xdr:colOff>679781</xdr:colOff>
      <xdr:row>33</xdr:row>
      <xdr:rowOff>161925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4467225"/>
          <a:ext cx="4870780" cy="410527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1181100</xdr:colOff>
      <xdr:row>17</xdr:row>
      <xdr:rowOff>9525</xdr:rowOff>
    </xdr:from>
    <xdr:to>
      <xdr:col>7</xdr:col>
      <xdr:colOff>828675</xdr:colOff>
      <xdr:row>33</xdr:row>
      <xdr:rowOff>144026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76925" y="4676775"/>
          <a:ext cx="4676775" cy="3877826"/>
        </a:xfrm>
        <a:prstGeom prst="rect">
          <a:avLst/>
        </a:prstGeom>
      </xdr:spPr>
    </xdr:pic>
    <xdr:clientData/>
  </xdr:twoCellAnchor>
  <xdr:twoCellAnchor editAs="oneCell">
    <xdr:from>
      <xdr:col>7</xdr:col>
      <xdr:colOff>1571406</xdr:colOff>
      <xdr:row>16</xdr:row>
      <xdr:rowOff>190500</xdr:rowOff>
    </xdr:from>
    <xdr:to>
      <xdr:col>13</xdr:col>
      <xdr:colOff>380133</xdr:colOff>
      <xdr:row>33</xdr:row>
      <xdr:rowOff>170724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96431" y="4648200"/>
          <a:ext cx="4695177" cy="393309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666749</xdr:colOff>
      <xdr:row>35</xdr:row>
      <xdr:rowOff>171450</xdr:rowOff>
    </xdr:from>
    <xdr:to>
      <xdr:col>4</xdr:col>
      <xdr:colOff>600075</xdr:colOff>
      <xdr:row>54</xdr:row>
      <xdr:rowOff>189862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6299" y="8610600"/>
          <a:ext cx="4419601" cy="3999862"/>
        </a:xfrm>
        <a:prstGeom prst="rect">
          <a:avLst/>
        </a:prstGeom>
      </xdr:spPr>
    </xdr:pic>
    <xdr:clientData/>
  </xdr:twoCellAnchor>
  <xdr:twoCellAnchor editAs="oneCell">
    <xdr:from>
      <xdr:col>4</xdr:col>
      <xdr:colOff>1276350</xdr:colOff>
      <xdr:row>36</xdr:row>
      <xdr:rowOff>152400</xdr:rowOff>
    </xdr:from>
    <xdr:to>
      <xdr:col>7</xdr:col>
      <xdr:colOff>800100</xdr:colOff>
      <xdr:row>54</xdr:row>
      <xdr:rowOff>194790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72175" y="9191625"/>
          <a:ext cx="4552950" cy="3814290"/>
        </a:xfrm>
        <a:prstGeom prst="rect">
          <a:avLst/>
        </a:prstGeom>
      </xdr:spPr>
    </xdr:pic>
    <xdr:clientData/>
  </xdr:twoCellAnchor>
  <xdr:twoCellAnchor editAs="oneCell">
    <xdr:from>
      <xdr:col>7</xdr:col>
      <xdr:colOff>1666875</xdr:colOff>
      <xdr:row>37</xdr:row>
      <xdr:rowOff>9525</xdr:rowOff>
    </xdr:from>
    <xdr:to>
      <xdr:col>12</xdr:col>
      <xdr:colOff>590550</xdr:colOff>
      <xdr:row>54</xdr:row>
      <xdr:rowOff>181980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391900" y="9258300"/>
          <a:ext cx="4124325" cy="3734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77"/>
  <sheetViews>
    <sheetView tabSelected="1" zoomScaleNormal="100" workbookViewId="0">
      <selection activeCell="C7" sqref="C7"/>
    </sheetView>
  </sheetViews>
  <sheetFormatPr defaultRowHeight="16.5" x14ac:dyDescent="0.3"/>
  <cols>
    <col min="1" max="1" width="2.75" customWidth="1"/>
    <col min="2" max="2" width="22" style="11" customWidth="1"/>
    <col min="3" max="3" width="14.875" style="9" customWidth="1"/>
    <col min="4" max="4" width="22" style="9" customWidth="1"/>
    <col min="5" max="5" width="22" style="11" customWidth="1"/>
    <col min="6" max="7" width="22" style="9" customWidth="1"/>
    <col min="8" max="8" width="22" style="11" customWidth="1"/>
    <col min="9" max="9" width="4.375" style="9" customWidth="1"/>
    <col min="10" max="10" width="9" style="9"/>
    <col min="11" max="11" width="15.375" style="9" customWidth="1"/>
    <col min="12" max="12" width="17.5" customWidth="1"/>
  </cols>
  <sheetData>
    <row r="1" spans="1:25" ht="30" customHeight="1" x14ac:dyDescent="0.3">
      <c r="A1" s="23"/>
      <c r="B1" s="24" t="s">
        <v>14</v>
      </c>
      <c r="C1" s="25" t="s">
        <v>16</v>
      </c>
      <c r="D1" s="26"/>
    </row>
    <row r="2" spans="1:25" ht="30" customHeight="1" x14ac:dyDescent="0.3"/>
    <row r="3" spans="1:25" x14ac:dyDescent="0.3">
      <c r="B3" s="38" t="s">
        <v>24</v>
      </c>
      <c r="C3" s="39"/>
      <c r="D3" s="39"/>
      <c r="E3" s="39"/>
      <c r="F3" s="39"/>
      <c r="G3" s="39"/>
      <c r="H3" s="40"/>
    </row>
    <row r="4" spans="1:25" ht="5.25" customHeight="1" x14ac:dyDescent="0.3">
      <c r="B4" s="12"/>
      <c r="C4" s="1"/>
      <c r="D4" s="1"/>
      <c r="E4" s="12"/>
      <c r="F4" s="1"/>
      <c r="G4" s="1"/>
      <c r="H4" s="12"/>
    </row>
    <row r="5" spans="1:25" ht="21.75" customHeight="1" thickBot="1" x14ac:dyDescent="0.35">
      <c r="B5" s="13" t="s">
        <v>0</v>
      </c>
      <c r="C5" s="3" t="s">
        <v>12</v>
      </c>
      <c r="D5" s="2" t="s">
        <v>1</v>
      </c>
      <c r="E5" s="13" t="s">
        <v>2</v>
      </c>
      <c r="F5" s="2" t="s">
        <v>9</v>
      </c>
      <c r="G5" s="2" t="s">
        <v>3</v>
      </c>
      <c r="H5" s="13" t="s">
        <v>4</v>
      </c>
      <c r="I5" s="10"/>
      <c r="J5" s="10"/>
      <c r="O5" s="29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ht="21.75" customHeight="1" thickTop="1" x14ac:dyDescent="0.3">
      <c r="B6" s="14" t="s">
        <v>5</v>
      </c>
      <c r="C6" s="4" t="s">
        <v>7</v>
      </c>
      <c r="D6" s="27">
        <v>5521000</v>
      </c>
      <c r="E6" s="17">
        <v>0</v>
      </c>
      <c r="F6" s="5">
        <f>D35+G35+L35+D56+G56+L56</f>
        <v>765000</v>
      </c>
      <c r="G6" s="5">
        <f>SUM(D6:F6)</f>
        <v>6286000</v>
      </c>
      <c r="H6" s="17">
        <f>G6*C6</f>
        <v>207438</v>
      </c>
      <c r="L6" s="31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ht="21.75" customHeight="1" x14ac:dyDescent="0.3">
      <c r="B7" s="15" t="s">
        <v>6</v>
      </c>
      <c r="C7" s="6" t="s">
        <v>8</v>
      </c>
      <c r="D7" s="28">
        <v>5521000</v>
      </c>
      <c r="E7" s="18">
        <v>0</v>
      </c>
      <c r="F7" s="7">
        <v>0</v>
      </c>
      <c r="G7" s="7">
        <f>SUM(D7:F7)</f>
        <v>5521000</v>
      </c>
      <c r="H7" s="18">
        <f>G7*C7</f>
        <v>121462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21.75" customHeight="1" x14ac:dyDescent="0.3">
      <c r="B8" s="35" t="s">
        <v>10</v>
      </c>
      <c r="C8" s="36"/>
      <c r="D8" s="36"/>
      <c r="E8" s="36"/>
      <c r="F8" s="36"/>
      <c r="G8" s="36"/>
      <c r="H8" s="37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21.75" customHeight="1" x14ac:dyDescent="0.3">
      <c r="B9" s="34">
        <f>H6+H7</f>
        <v>328900</v>
      </c>
      <c r="C9" s="34"/>
      <c r="D9" s="34"/>
      <c r="E9" s="34"/>
      <c r="F9" s="34"/>
      <c r="G9" s="34"/>
      <c r="H9" s="34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21.75" customHeight="1" x14ac:dyDescent="0.3">
      <c r="B10" s="41" t="s">
        <v>11</v>
      </c>
      <c r="C10" s="42"/>
      <c r="D10" s="42"/>
      <c r="E10" s="42"/>
      <c r="F10" s="42"/>
      <c r="G10" s="42"/>
      <c r="H10" s="43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18" customHeight="1" x14ac:dyDescent="0.3">
      <c r="B11" s="44">
        <f>D6-B9</f>
        <v>5192100</v>
      </c>
      <c r="C11" s="44"/>
      <c r="D11" s="44"/>
      <c r="E11" s="44"/>
      <c r="F11" s="44"/>
      <c r="G11" s="44"/>
      <c r="H11" s="44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21.75" customHeight="1" x14ac:dyDescent="0.3">
      <c r="B12" s="16"/>
      <c r="C12" s="8"/>
      <c r="D12" s="8"/>
      <c r="E12" s="16"/>
      <c r="F12" s="8"/>
      <c r="G12" s="8"/>
      <c r="H12" s="16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ht="49.5" customHeight="1" x14ac:dyDescent="0.3">
      <c r="B13" s="33" t="s">
        <v>13</v>
      </c>
      <c r="C13" s="33"/>
      <c r="D13" s="33"/>
      <c r="E13" s="33"/>
      <c r="F13" s="33"/>
      <c r="G13" s="33"/>
      <c r="H13" s="33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9" ht="47.25" customHeight="1" x14ac:dyDescent="0.3"/>
    <row r="35" spans="3:12" x14ac:dyDescent="0.3">
      <c r="C35" s="11" t="s">
        <v>18</v>
      </c>
      <c r="D35" s="9">
        <v>35000</v>
      </c>
      <c r="F35" s="11" t="s">
        <v>19</v>
      </c>
      <c r="G35" s="9">
        <v>18000</v>
      </c>
      <c r="K35" s="11" t="s">
        <v>20</v>
      </c>
      <c r="L35" s="32">
        <v>280000</v>
      </c>
    </row>
    <row r="37" spans="3:12" x14ac:dyDescent="0.3">
      <c r="C37" s="19"/>
      <c r="F37" s="11"/>
      <c r="G37" s="19"/>
      <c r="K37" s="11"/>
      <c r="L37" s="19"/>
    </row>
    <row r="38" spans="3:12" x14ac:dyDescent="0.3">
      <c r="C38" s="9" t="s">
        <v>15</v>
      </c>
    </row>
    <row r="56" spans="3:12" x14ac:dyDescent="0.3">
      <c r="C56" s="11" t="s">
        <v>21</v>
      </c>
      <c r="D56" s="9">
        <v>227000</v>
      </c>
      <c r="F56" s="11" t="s">
        <v>22</v>
      </c>
      <c r="G56" s="9">
        <v>25000</v>
      </c>
      <c r="K56" s="11" t="s">
        <v>23</v>
      </c>
      <c r="L56" s="9">
        <v>180000</v>
      </c>
    </row>
    <row r="60" spans="3:12" x14ac:dyDescent="0.3">
      <c r="C60" s="19"/>
      <c r="F60" s="11"/>
      <c r="G60" s="19"/>
      <c r="K60" s="11"/>
      <c r="L60" s="19"/>
    </row>
    <row r="62" spans="3:12" x14ac:dyDescent="0.3">
      <c r="C62" s="19"/>
      <c r="F62" s="11"/>
      <c r="G62" s="19"/>
      <c r="K62" s="11"/>
      <c r="L62" s="19"/>
    </row>
    <row r="65" spans="11:11" x14ac:dyDescent="0.3">
      <c r="K65" s="22"/>
    </row>
    <row r="82" spans="3:12" x14ac:dyDescent="0.3">
      <c r="C82" s="19"/>
      <c r="F82" s="11"/>
      <c r="G82" s="19"/>
      <c r="K82" s="11"/>
      <c r="L82" s="20"/>
    </row>
    <row r="87" spans="3:12" x14ac:dyDescent="0.3">
      <c r="C87" s="19"/>
      <c r="F87" s="11"/>
      <c r="G87" s="19"/>
      <c r="K87" s="11"/>
      <c r="L87" s="19"/>
    </row>
    <row r="90" spans="3:12" x14ac:dyDescent="0.3">
      <c r="G90" s="21"/>
    </row>
    <row r="103" spans="3:12" x14ac:dyDescent="0.3">
      <c r="C103" s="19"/>
      <c r="F103" s="11"/>
      <c r="G103" s="19"/>
      <c r="K103" s="11"/>
      <c r="L103" s="20"/>
    </row>
    <row r="111" spans="3:12" x14ac:dyDescent="0.3">
      <c r="C111" s="19"/>
      <c r="F111" s="11"/>
      <c r="G111" s="19"/>
      <c r="K111" s="11"/>
      <c r="L111" s="19"/>
    </row>
    <row r="113" spans="3:12" x14ac:dyDescent="0.3">
      <c r="C113" s="19"/>
      <c r="F113" s="11"/>
      <c r="G113" s="19"/>
      <c r="K113" s="11"/>
      <c r="L113" s="19"/>
    </row>
    <row r="125" spans="3:12" x14ac:dyDescent="0.3">
      <c r="C125" s="19"/>
      <c r="F125" s="11"/>
      <c r="G125" s="19"/>
    </row>
    <row r="134" spans="3:12" x14ac:dyDescent="0.3">
      <c r="C134" s="19"/>
    </row>
    <row r="139" spans="3:12" x14ac:dyDescent="0.3">
      <c r="C139" s="19"/>
      <c r="K139" s="11"/>
      <c r="L139" s="19"/>
    </row>
    <row r="140" spans="3:12" x14ac:dyDescent="0.3">
      <c r="F140" s="11"/>
      <c r="G140" s="19"/>
    </row>
    <row r="165" spans="3:12" x14ac:dyDescent="0.3">
      <c r="C165" s="19"/>
      <c r="F165" s="11"/>
      <c r="G165" s="19"/>
      <c r="K165" s="11"/>
      <c r="L165" s="19"/>
    </row>
    <row r="191" spans="3:12" x14ac:dyDescent="0.3">
      <c r="C191" s="19"/>
      <c r="F191" s="11"/>
      <c r="G191" s="19"/>
      <c r="K191" s="11"/>
      <c r="L191" s="19"/>
    </row>
    <row r="217" spans="3:12" x14ac:dyDescent="0.3">
      <c r="C217" s="19"/>
      <c r="F217" s="11"/>
      <c r="G217" s="19"/>
      <c r="K217" s="11"/>
      <c r="L217" s="19"/>
    </row>
    <row r="243" spans="3:12" x14ac:dyDescent="0.3">
      <c r="C243" s="19"/>
      <c r="F243" s="11"/>
      <c r="G243" s="19"/>
      <c r="K243" s="11"/>
      <c r="L243" s="19"/>
    </row>
    <row r="269" spans="3:12" x14ac:dyDescent="0.3">
      <c r="C269" s="19"/>
      <c r="F269" s="11"/>
      <c r="G269" s="19"/>
      <c r="K269" s="11"/>
      <c r="L269" s="19"/>
    </row>
    <row r="295" spans="3:12" x14ac:dyDescent="0.3">
      <c r="C295" s="19"/>
      <c r="F295" s="11"/>
      <c r="G295" s="19"/>
      <c r="K295" s="11"/>
      <c r="L295" s="19"/>
    </row>
    <row r="321" spans="3:12" x14ac:dyDescent="0.3">
      <c r="C321" s="19"/>
      <c r="F321" s="11"/>
      <c r="G321" s="19"/>
      <c r="K321" s="11"/>
      <c r="L321" s="19"/>
    </row>
    <row r="347" spans="3:12" x14ac:dyDescent="0.3">
      <c r="C347" s="19"/>
      <c r="F347" s="11"/>
      <c r="G347" s="19"/>
      <c r="K347" s="11"/>
      <c r="L347" s="19"/>
    </row>
    <row r="373" spans="3:12" x14ac:dyDescent="0.3">
      <c r="C373" s="19"/>
      <c r="F373" s="11"/>
      <c r="G373" s="19"/>
      <c r="K373" s="11"/>
      <c r="L373" s="19"/>
    </row>
    <row r="399" spans="3:12" x14ac:dyDescent="0.3">
      <c r="C399" s="19"/>
      <c r="F399" s="11"/>
      <c r="G399" s="19"/>
      <c r="K399" s="11"/>
      <c r="L399" s="19"/>
    </row>
    <row r="425" spans="3:12" x14ac:dyDescent="0.3">
      <c r="C425" s="19"/>
      <c r="F425" s="11"/>
      <c r="G425" s="19"/>
      <c r="K425" s="11"/>
      <c r="L425" s="19"/>
    </row>
    <row r="451" spans="3:12" x14ac:dyDescent="0.3">
      <c r="C451" s="19"/>
      <c r="F451" s="11"/>
      <c r="G451" s="19"/>
      <c r="K451" s="11"/>
      <c r="L451" s="19"/>
    </row>
    <row r="477" spans="2:12" x14ac:dyDescent="0.3">
      <c r="B477" s="11" t="s">
        <v>17</v>
      </c>
      <c r="C477" s="19">
        <v>20000</v>
      </c>
      <c r="F477" s="11"/>
      <c r="G477" s="19"/>
      <c r="K477" s="11"/>
      <c r="L477" s="19"/>
    </row>
  </sheetData>
  <mergeCells count="6">
    <mergeCell ref="B13:H13"/>
    <mergeCell ref="B9:H9"/>
    <mergeCell ref="B8:H8"/>
    <mergeCell ref="B3:H3"/>
    <mergeCell ref="B10:H10"/>
    <mergeCell ref="B11:H11"/>
  </mergeCells>
  <phoneticPr fontId="1" type="noConversion"/>
  <pageMargins left="0.7" right="0.7" top="0.75" bottom="0.75" header="0.3" footer="0.3"/>
  <pageSetup paperSize="9" scale="10" orientation="portrait" horizontalDpi="300" verticalDpi="300" r:id="rId1"/>
  <ignoredErrors>
    <ignoredError sqref="C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2월 정산자료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USER</cp:lastModifiedBy>
  <cp:lastPrinted>2025-03-04T00:45:09Z</cp:lastPrinted>
  <dcterms:created xsi:type="dcterms:W3CDTF">2023-07-05T00:16:23Z</dcterms:created>
  <dcterms:modified xsi:type="dcterms:W3CDTF">2025-06-02T00:51:15Z</dcterms:modified>
</cp:coreProperties>
</file>