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tktravel\공유문서\■■CS DEPT■■\2025-2026년\◆ SONO\"/>
    </mc:Choice>
  </mc:AlternateContent>
  <bookViews>
    <workbookView xWindow="28680" yWindow="-120" windowWidth="29040" windowHeight="15720" activeTab="4"/>
  </bookViews>
  <sheets>
    <sheet name="(얼리)당일투어" sheetId="1" r:id="rId1"/>
    <sheet name="(얼리)1박 2일" sheetId="2" r:id="rId2"/>
    <sheet name="(얼리)2박 3일" sheetId="3" r:id="rId3"/>
    <sheet name="(얼리)3박 4일" sheetId="4" r:id="rId4"/>
    <sheet name="(정상)당일투어" sheetId="5" r:id="rId5"/>
    <sheet name="(정상)1박 2일" sheetId="6" r:id="rId6"/>
    <sheet name="(정상)2박 3일" sheetId="7" r:id="rId7"/>
    <sheet name="(정상)3박 4일" sheetId="8" r:id="rId8"/>
  </sheets>
  <definedNames>
    <definedName name="_xlnm.Print_Area" localSheetId="0">'(얼리)당일투어'!$A$1:$P$22</definedName>
    <definedName name="_xlnm.Print_Area" localSheetId="4">'(정상)당일투어'!$A$1:$Q$22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6" i="2" l="1"/>
  <c r="X7" i="2"/>
  <c r="U117" i="8" l="1"/>
  <c r="U118" i="8" s="1"/>
  <c r="O117" i="8"/>
  <c r="O118" i="8" s="1"/>
  <c r="AG89" i="8"/>
  <c r="AG90" i="8" s="1"/>
  <c r="AA89" i="8"/>
  <c r="U89" i="8"/>
  <c r="U90" i="8" s="1"/>
  <c r="O89" i="8"/>
  <c r="O90" i="8" s="1"/>
  <c r="AG61" i="8"/>
  <c r="AA61" i="8"/>
  <c r="AA62" i="8" s="1"/>
  <c r="U61" i="8"/>
  <c r="U62" i="8" s="1"/>
  <c r="O61" i="8"/>
  <c r="O62" i="8" s="1"/>
  <c r="AG33" i="8"/>
  <c r="AG34" i="8" s="1"/>
  <c r="AA33" i="8"/>
  <c r="AA34" i="8" s="1"/>
  <c r="U33" i="8"/>
  <c r="U34" i="8" s="1"/>
  <c r="O33" i="8"/>
  <c r="O34" i="8" s="1"/>
  <c r="AG5" i="8"/>
  <c r="AA5" i="8"/>
  <c r="AA6" i="8" s="1"/>
  <c r="AG6" i="8"/>
  <c r="U5" i="8"/>
  <c r="O5" i="8"/>
  <c r="O6" i="8" s="1"/>
  <c r="T118" i="8"/>
  <c r="N118" i="8"/>
  <c r="AF90" i="8"/>
  <c r="Z90" i="8"/>
  <c r="T90" i="8"/>
  <c r="N90" i="8"/>
  <c r="AF62" i="8"/>
  <c r="Z62" i="8"/>
  <c r="T62" i="8"/>
  <c r="N62" i="8"/>
  <c r="AF34" i="8"/>
  <c r="Z34" i="8"/>
  <c r="T34" i="8"/>
  <c r="N34" i="8"/>
  <c r="AF6" i="8"/>
  <c r="Z6" i="8"/>
  <c r="T6" i="8"/>
  <c r="N6" i="8"/>
  <c r="AA90" i="8"/>
  <c r="AG62" i="8"/>
  <c r="U6" i="8"/>
  <c r="U105" i="7"/>
  <c r="U106" i="7" s="1"/>
  <c r="O105" i="7"/>
  <c r="AG80" i="7"/>
  <c r="AG81" i="7" s="1"/>
  <c r="AA80" i="7"/>
  <c r="AA81" i="7" s="1"/>
  <c r="U80" i="7"/>
  <c r="O80" i="7"/>
  <c r="O81" i="7" s="1"/>
  <c r="AG55" i="7"/>
  <c r="AG56" i="7" s="1"/>
  <c r="AA55" i="7"/>
  <c r="AA56" i="7" s="1"/>
  <c r="U55" i="7"/>
  <c r="O55" i="7"/>
  <c r="O56" i="7" s="1"/>
  <c r="AG30" i="7"/>
  <c r="AG31" i="7" s="1"/>
  <c r="AA30" i="7"/>
  <c r="AA31" i="7" s="1"/>
  <c r="U30" i="7"/>
  <c r="U31" i="7" s="1"/>
  <c r="O30" i="7"/>
  <c r="O31" i="7" s="1"/>
  <c r="AG5" i="7"/>
  <c r="AG6" i="7" s="1"/>
  <c r="AA5" i="7"/>
  <c r="AA6" i="7" s="1"/>
  <c r="U5" i="7"/>
  <c r="U6" i="7" s="1"/>
  <c r="O5" i="7"/>
  <c r="O6" i="7" s="1"/>
  <c r="T106" i="7"/>
  <c r="N106" i="7"/>
  <c r="AF81" i="7"/>
  <c r="Z81" i="7"/>
  <c r="T81" i="7"/>
  <c r="N81" i="7"/>
  <c r="AF56" i="7"/>
  <c r="Z56" i="7"/>
  <c r="T56" i="7"/>
  <c r="N56" i="7"/>
  <c r="AF31" i="7"/>
  <c r="Z31" i="7"/>
  <c r="T31" i="7"/>
  <c r="N31" i="7"/>
  <c r="AF6" i="7"/>
  <c r="Z6" i="7"/>
  <c r="T6" i="7"/>
  <c r="N6" i="7"/>
  <c r="O106" i="7"/>
  <c r="U81" i="7"/>
  <c r="U56" i="7"/>
  <c r="U98" i="6"/>
  <c r="U99" i="6" s="1"/>
  <c r="O98" i="6"/>
  <c r="AA75" i="6"/>
  <c r="U75" i="6"/>
  <c r="O75" i="6"/>
  <c r="O76" i="6" s="1"/>
  <c r="AA52" i="6"/>
  <c r="AA53" i="6" s="1"/>
  <c r="U52" i="6"/>
  <c r="U53" i="6" s="1"/>
  <c r="O52" i="6"/>
  <c r="O53" i="6" s="1"/>
  <c r="AA29" i="6"/>
  <c r="AA30" i="6" s="1"/>
  <c r="U29" i="6"/>
  <c r="U30" i="6"/>
  <c r="O30" i="6"/>
  <c r="T99" i="6"/>
  <c r="N99" i="6"/>
  <c r="Z76" i="6"/>
  <c r="T76" i="6"/>
  <c r="N76" i="6"/>
  <c r="Z53" i="6"/>
  <c r="T53" i="6"/>
  <c r="N53" i="6"/>
  <c r="Z30" i="6"/>
  <c r="T30" i="6"/>
  <c r="N30" i="6"/>
  <c r="O99" i="6"/>
  <c r="AA76" i="6"/>
  <c r="U76" i="6"/>
  <c r="AA7" i="6"/>
  <c r="U7" i="6"/>
  <c r="J138" i="8" l="1"/>
  <c r="E138" i="8"/>
  <c r="V137" i="8"/>
  <c r="P137" i="8"/>
  <c r="V136" i="8"/>
  <c r="P136" i="8"/>
  <c r="V135" i="8"/>
  <c r="P135" i="8"/>
  <c r="V134" i="8"/>
  <c r="P134" i="8"/>
  <c r="V133" i="8"/>
  <c r="P133" i="8"/>
  <c r="V132" i="8"/>
  <c r="P132" i="8"/>
  <c r="V131" i="8"/>
  <c r="P131" i="8"/>
  <c r="V130" i="8"/>
  <c r="P130" i="8"/>
  <c r="V129" i="8"/>
  <c r="P129" i="8"/>
  <c r="V128" i="8"/>
  <c r="P128" i="8"/>
  <c r="V127" i="8"/>
  <c r="P127" i="8"/>
  <c r="J127" i="8"/>
  <c r="E127" i="8"/>
  <c r="V126" i="8"/>
  <c r="P126" i="8"/>
  <c r="V125" i="8"/>
  <c r="P125" i="8"/>
  <c r="J125" i="8"/>
  <c r="E125" i="8"/>
  <c r="V124" i="8"/>
  <c r="P124" i="8"/>
  <c r="J124" i="8"/>
  <c r="E124" i="8"/>
  <c r="V123" i="8"/>
  <c r="P123" i="8"/>
  <c r="V122" i="8"/>
  <c r="V138" i="8" s="1"/>
  <c r="V119" i="8" s="1"/>
  <c r="U119" i="8" s="1"/>
  <c r="P122" i="8"/>
  <c r="J122" i="8"/>
  <c r="E122" i="8"/>
  <c r="V121" i="8"/>
  <c r="P121" i="8"/>
  <c r="J121" i="8"/>
  <c r="E121" i="8"/>
  <c r="E139" i="8" s="1"/>
  <c r="V118" i="8"/>
  <c r="P118" i="8"/>
  <c r="J118" i="8"/>
  <c r="E118" i="8"/>
  <c r="V117" i="8"/>
  <c r="V120" i="8" s="1"/>
  <c r="V139" i="8" s="1"/>
  <c r="P117" i="8"/>
  <c r="P120" i="8" s="1"/>
  <c r="J117" i="8"/>
  <c r="E117" i="8"/>
  <c r="J110" i="8"/>
  <c r="E110" i="8"/>
  <c r="AH109" i="8"/>
  <c r="AB109" i="8"/>
  <c r="V109" i="8"/>
  <c r="P109" i="8"/>
  <c r="AH108" i="8"/>
  <c r="AB108" i="8"/>
  <c r="V108" i="8"/>
  <c r="P108" i="8"/>
  <c r="AH107" i="8"/>
  <c r="AB107" i="8"/>
  <c r="V107" i="8"/>
  <c r="P107" i="8"/>
  <c r="AH106" i="8"/>
  <c r="AB106" i="8"/>
  <c r="V106" i="8"/>
  <c r="P106" i="8"/>
  <c r="AH105" i="8"/>
  <c r="AB105" i="8"/>
  <c r="V105" i="8"/>
  <c r="P105" i="8"/>
  <c r="AH104" i="8"/>
  <c r="AB104" i="8"/>
  <c r="V104" i="8"/>
  <c r="P104" i="8"/>
  <c r="AH103" i="8"/>
  <c r="AB103" i="8"/>
  <c r="V103" i="8"/>
  <c r="P103" i="8"/>
  <c r="AH102" i="8"/>
  <c r="AB102" i="8"/>
  <c r="V102" i="8"/>
  <c r="P102" i="8"/>
  <c r="AH101" i="8"/>
  <c r="AB101" i="8"/>
  <c r="V101" i="8"/>
  <c r="P101" i="8"/>
  <c r="AH100" i="8"/>
  <c r="AB100" i="8"/>
  <c r="V100" i="8"/>
  <c r="P100" i="8"/>
  <c r="AH99" i="8"/>
  <c r="AB99" i="8"/>
  <c r="V99" i="8"/>
  <c r="P99" i="8"/>
  <c r="J99" i="8"/>
  <c r="E99" i="8"/>
  <c r="AH98" i="8"/>
  <c r="AB98" i="8"/>
  <c r="V98" i="8"/>
  <c r="P98" i="8"/>
  <c r="AH97" i="8"/>
  <c r="AB97" i="8"/>
  <c r="V97" i="8"/>
  <c r="P97" i="8"/>
  <c r="J97" i="8"/>
  <c r="E97" i="8"/>
  <c r="AH96" i="8"/>
  <c r="AB96" i="8"/>
  <c r="V96" i="8"/>
  <c r="P96" i="8"/>
  <c r="J96" i="8"/>
  <c r="E96" i="8"/>
  <c r="AH95" i="8"/>
  <c r="AB95" i="8"/>
  <c r="V95" i="8"/>
  <c r="P95" i="8"/>
  <c r="AH94" i="8"/>
  <c r="AB94" i="8"/>
  <c r="V94" i="8"/>
  <c r="P94" i="8"/>
  <c r="P110" i="8" s="1"/>
  <c r="P91" i="8" s="1"/>
  <c r="O91" i="8" s="1"/>
  <c r="J94" i="8"/>
  <c r="E94" i="8"/>
  <c r="AH93" i="8"/>
  <c r="AB93" i="8"/>
  <c r="V93" i="8"/>
  <c r="P93" i="8"/>
  <c r="J93" i="8"/>
  <c r="J111" i="8" s="1"/>
  <c r="E93" i="8"/>
  <c r="E111" i="8" s="1"/>
  <c r="AH90" i="8"/>
  <c r="AB90" i="8"/>
  <c r="V90" i="8"/>
  <c r="P90" i="8"/>
  <c r="J90" i="8"/>
  <c r="E90" i="8"/>
  <c r="AH89" i="8"/>
  <c r="AH92" i="8" s="1"/>
  <c r="AB89" i="8"/>
  <c r="AB92" i="8" s="1"/>
  <c r="V89" i="8"/>
  <c r="V92" i="8" s="1"/>
  <c r="P89" i="8"/>
  <c r="P92" i="8" s="1"/>
  <c r="J89" i="8"/>
  <c r="E89" i="8"/>
  <c r="J82" i="8"/>
  <c r="E82" i="8"/>
  <c r="AH81" i="8"/>
  <c r="AB81" i="8"/>
  <c r="V81" i="8"/>
  <c r="P81" i="8"/>
  <c r="AH80" i="8"/>
  <c r="AB80" i="8"/>
  <c r="V80" i="8"/>
  <c r="P80" i="8"/>
  <c r="AH79" i="8"/>
  <c r="AB79" i="8"/>
  <c r="V79" i="8"/>
  <c r="P79" i="8"/>
  <c r="AH78" i="8"/>
  <c r="AB78" i="8"/>
  <c r="V78" i="8"/>
  <c r="P78" i="8"/>
  <c r="AH77" i="8"/>
  <c r="AB77" i="8"/>
  <c r="V77" i="8"/>
  <c r="P77" i="8"/>
  <c r="AH76" i="8"/>
  <c r="AB76" i="8"/>
  <c r="V76" i="8"/>
  <c r="P76" i="8"/>
  <c r="AH75" i="8"/>
  <c r="AB75" i="8"/>
  <c r="V75" i="8"/>
  <c r="P75" i="8"/>
  <c r="AH74" i="8"/>
  <c r="AB74" i="8"/>
  <c r="V74" i="8"/>
  <c r="P74" i="8"/>
  <c r="AH73" i="8"/>
  <c r="AB73" i="8"/>
  <c r="V73" i="8"/>
  <c r="P73" i="8"/>
  <c r="AH72" i="8"/>
  <c r="AB72" i="8"/>
  <c r="V72" i="8"/>
  <c r="P72" i="8"/>
  <c r="AH71" i="8"/>
  <c r="AB71" i="8"/>
  <c r="V71" i="8"/>
  <c r="P71" i="8"/>
  <c r="J71" i="8"/>
  <c r="E71" i="8"/>
  <c r="AH70" i="8"/>
  <c r="AB70" i="8"/>
  <c r="V70" i="8"/>
  <c r="P70" i="8"/>
  <c r="AH69" i="8"/>
  <c r="AB69" i="8"/>
  <c r="V69" i="8"/>
  <c r="P69" i="8"/>
  <c r="J69" i="8"/>
  <c r="E69" i="8"/>
  <c r="AH68" i="8"/>
  <c r="AB68" i="8"/>
  <c r="V68" i="8"/>
  <c r="P68" i="8"/>
  <c r="J68" i="8"/>
  <c r="E68" i="8"/>
  <c r="AH67" i="8"/>
  <c r="AB67" i="8"/>
  <c r="V67" i="8"/>
  <c r="P67" i="8"/>
  <c r="AH66" i="8"/>
  <c r="AB66" i="8"/>
  <c r="V66" i="8"/>
  <c r="P66" i="8"/>
  <c r="J66" i="8"/>
  <c r="E66" i="8"/>
  <c r="AH65" i="8"/>
  <c r="AB65" i="8"/>
  <c r="AB82" i="8" s="1"/>
  <c r="AB63" i="8" s="1"/>
  <c r="AA63" i="8" s="1"/>
  <c r="V65" i="8"/>
  <c r="P65" i="8"/>
  <c r="J65" i="8"/>
  <c r="E65" i="8"/>
  <c r="E83" i="8" s="1"/>
  <c r="AH62" i="8"/>
  <c r="AB62" i="8"/>
  <c r="V62" i="8"/>
  <c r="P62" i="8"/>
  <c r="J62" i="8"/>
  <c r="E62" i="8"/>
  <c r="AH61" i="8"/>
  <c r="AH64" i="8" s="1"/>
  <c r="AB61" i="8"/>
  <c r="AB64" i="8" s="1"/>
  <c r="AB83" i="8" s="1"/>
  <c r="V61" i="8"/>
  <c r="V64" i="8" s="1"/>
  <c r="P61" i="8"/>
  <c r="P64" i="8" s="1"/>
  <c r="J61" i="8"/>
  <c r="E61" i="8"/>
  <c r="J54" i="8"/>
  <c r="E54" i="8"/>
  <c r="AH53" i="8"/>
  <c r="AB53" i="8"/>
  <c r="V53" i="8"/>
  <c r="P53" i="8"/>
  <c r="AH52" i="8"/>
  <c r="AB52" i="8"/>
  <c r="V52" i="8"/>
  <c r="P52" i="8"/>
  <c r="AH51" i="8"/>
  <c r="AB51" i="8"/>
  <c r="V51" i="8"/>
  <c r="P51" i="8"/>
  <c r="AH50" i="8"/>
  <c r="AB50" i="8"/>
  <c r="V50" i="8"/>
  <c r="P50" i="8"/>
  <c r="AH49" i="8"/>
  <c r="AB49" i="8"/>
  <c r="V49" i="8"/>
  <c r="P49" i="8"/>
  <c r="AH48" i="8"/>
  <c r="AB48" i="8"/>
  <c r="V48" i="8"/>
  <c r="P48" i="8"/>
  <c r="AH47" i="8"/>
  <c r="AB47" i="8"/>
  <c r="V47" i="8"/>
  <c r="P47" i="8"/>
  <c r="AH46" i="8"/>
  <c r="AB46" i="8"/>
  <c r="V46" i="8"/>
  <c r="P46" i="8"/>
  <c r="AH45" i="8"/>
  <c r="AB45" i="8"/>
  <c r="V45" i="8"/>
  <c r="P45" i="8"/>
  <c r="AH44" i="8"/>
  <c r="AB44" i="8"/>
  <c r="V44" i="8"/>
  <c r="P44" i="8"/>
  <c r="AH43" i="8"/>
  <c r="AB43" i="8"/>
  <c r="V43" i="8"/>
  <c r="P43" i="8"/>
  <c r="J43" i="8"/>
  <c r="E43" i="8"/>
  <c r="AH42" i="8"/>
  <c r="AB42" i="8"/>
  <c r="V42" i="8"/>
  <c r="P42" i="8"/>
  <c r="AH41" i="8"/>
  <c r="AB41" i="8"/>
  <c r="V41" i="8"/>
  <c r="P41" i="8"/>
  <c r="J41" i="8"/>
  <c r="E41" i="8"/>
  <c r="AH40" i="8"/>
  <c r="AB40" i="8"/>
  <c r="V40" i="8"/>
  <c r="P40" i="8"/>
  <c r="J40" i="8"/>
  <c r="E40" i="8"/>
  <c r="AH39" i="8"/>
  <c r="AB39" i="8"/>
  <c r="V39" i="8"/>
  <c r="P39" i="8"/>
  <c r="AH38" i="8"/>
  <c r="AB38" i="8"/>
  <c r="V38" i="8"/>
  <c r="P38" i="8"/>
  <c r="J38" i="8"/>
  <c r="E38" i="8"/>
  <c r="AH37" i="8"/>
  <c r="AB37" i="8"/>
  <c r="V37" i="8"/>
  <c r="P37" i="8"/>
  <c r="J37" i="8"/>
  <c r="E37" i="8"/>
  <c r="AH34" i="8"/>
  <c r="AB34" i="8"/>
  <c r="V34" i="8"/>
  <c r="P34" i="8"/>
  <c r="J34" i="8"/>
  <c r="E34" i="8"/>
  <c r="AH33" i="8"/>
  <c r="AH36" i="8" s="1"/>
  <c r="AB33" i="8"/>
  <c r="AB36" i="8" s="1"/>
  <c r="V33" i="8"/>
  <c r="V36" i="8" s="1"/>
  <c r="P33" i="8"/>
  <c r="P36" i="8" s="1"/>
  <c r="J33" i="8"/>
  <c r="E33" i="8"/>
  <c r="J26" i="8"/>
  <c r="E26" i="8"/>
  <c r="AH25" i="8"/>
  <c r="AB25" i="8"/>
  <c r="V25" i="8"/>
  <c r="P25" i="8"/>
  <c r="AH24" i="8"/>
  <c r="AB24" i="8"/>
  <c r="V24" i="8"/>
  <c r="P24" i="8"/>
  <c r="AH23" i="8"/>
  <c r="AB23" i="8"/>
  <c r="V23" i="8"/>
  <c r="P23" i="8"/>
  <c r="AH22" i="8"/>
  <c r="AB22" i="8"/>
  <c r="V22" i="8"/>
  <c r="P22" i="8"/>
  <c r="AH21" i="8"/>
  <c r="AB21" i="8"/>
  <c r="V21" i="8"/>
  <c r="P21" i="8"/>
  <c r="AH20" i="8"/>
  <c r="AB20" i="8"/>
  <c r="V20" i="8"/>
  <c r="P20" i="8"/>
  <c r="AH19" i="8"/>
  <c r="AB19" i="8"/>
  <c r="V19" i="8"/>
  <c r="P19" i="8"/>
  <c r="AH18" i="8"/>
  <c r="AB18" i="8"/>
  <c r="V18" i="8"/>
  <c r="P18" i="8"/>
  <c r="AH17" i="8"/>
  <c r="AB17" i="8"/>
  <c r="V17" i="8"/>
  <c r="P17" i="8"/>
  <c r="AH16" i="8"/>
  <c r="AB16" i="8"/>
  <c r="V16" i="8"/>
  <c r="P16" i="8"/>
  <c r="AH15" i="8"/>
  <c r="AB15" i="8"/>
  <c r="V15" i="8"/>
  <c r="P15" i="8"/>
  <c r="J15" i="8"/>
  <c r="E15" i="8"/>
  <c r="AH14" i="8"/>
  <c r="AB14" i="8"/>
  <c r="V14" i="8"/>
  <c r="P14" i="8"/>
  <c r="AH13" i="8"/>
  <c r="AB13" i="8"/>
  <c r="V13" i="8"/>
  <c r="P13" i="8"/>
  <c r="J13" i="8"/>
  <c r="E13" i="8"/>
  <c r="AH12" i="8"/>
  <c r="AB12" i="8"/>
  <c r="V12" i="8"/>
  <c r="P12" i="8"/>
  <c r="J12" i="8"/>
  <c r="E12" i="8"/>
  <c r="AH11" i="8"/>
  <c r="AB11" i="8"/>
  <c r="V11" i="8"/>
  <c r="P11" i="8"/>
  <c r="AH10" i="8"/>
  <c r="AB10" i="8"/>
  <c r="V10" i="8"/>
  <c r="P10" i="8"/>
  <c r="J10" i="8"/>
  <c r="E10" i="8"/>
  <c r="AH9" i="8"/>
  <c r="AB9" i="8"/>
  <c r="V9" i="8"/>
  <c r="P9" i="8"/>
  <c r="J9" i="8"/>
  <c r="E9" i="8"/>
  <c r="AH6" i="8"/>
  <c r="AB6" i="8"/>
  <c r="V6" i="8"/>
  <c r="P6" i="8"/>
  <c r="J6" i="8"/>
  <c r="E6" i="8"/>
  <c r="AH5" i="8"/>
  <c r="AH8" i="8" s="1"/>
  <c r="AB5" i="8"/>
  <c r="AB8" i="8" s="1"/>
  <c r="V5" i="8"/>
  <c r="V8" i="8" s="1"/>
  <c r="P5" i="8"/>
  <c r="P8" i="8" s="1"/>
  <c r="J5" i="8"/>
  <c r="E5" i="8"/>
  <c r="J123" i="7"/>
  <c r="E123" i="7"/>
  <c r="V122" i="7"/>
  <c r="P122" i="7"/>
  <c r="V121" i="7"/>
  <c r="P121" i="7"/>
  <c r="V120" i="7"/>
  <c r="P120" i="7"/>
  <c r="V119" i="7"/>
  <c r="P119" i="7"/>
  <c r="V118" i="7"/>
  <c r="P118" i="7"/>
  <c r="V117" i="7"/>
  <c r="P117" i="7"/>
  <c r="V116" i="7"/>
  <c r="P116" i="7"/>
  <c r="V115" i="7"/>
  <c r="P115" i="7"/>
  <c r="J115" i="7"/>
  <c r="E115" i="7"/>
  <c r="V114" i="7"/>
  <c r="P114" i="7"/>
  <c r="V113" i="7"/>
  <c r="P113" i="7"/>
  <c r="J113" i="7"/>
  <c r="E113" i="7"/>
  <c r="V112" i="7"/>
  <c r="P112" i="7"/>
  <c r="J112" i="7"/>
  <c r="E112" i="7"/>
  <c r="V111" i="7"/>
  <c r="P111" i="7"/>
  <c r="V110" i="7"/>
  <c r="P110" i="7"/>
  <c r="J110" i="7"/>
  <c r="E110" i="7"/>
  <c r="V109" i="7"/>
  <c r="P109" i="7"/>
  <c r="J109" i="7"/>
  <c r="E109" i="7"/>
  <c r="V106" i="7"/>
  <c r="P106" i="7"/>
  <c r="J106" i="7"/>
  <c r="E106" i="7"/>
  <c r="V105" i="7"/>
  <c r="V108" i="7" s="1"/>
  <c r="P105" i="7"/>
  <c r="P108" i="7" s="1"/>
  <c r="J105" i="7"/>
  <c r="E105" i="7"/>
  <c r="J98" i="7"/>
  <c r="E98" i="7"/>
  <c r="AH97" i="7"/>
  <c r="AB97" i="7"/>
  <c r="V97" i="7"/>
  <c r="P97" i="7"/>
  <c r="AH96" i="7"/>
  <c r="AB96" i="7"/>
  <c r="V96" i="7"/>
  <c r="P96" i="7"/>
  <c r="AH95" i="7"/>
  <c r="AB95" i="7"/>
  <c r="V95" i="7"/>
  <c r="P95" i="7"/>
  <c r="AH94" i="7"/>
  <c r="AB94" i="7"/>
  <c r="V94" i="7"/>
  <c r="P94" i="7"/>
  <c r="AH93" i="7"/>
  <c r="AB93" i="7"/>
  <c r="V93" i="7"/>
  <c r="P93" i="7"/>
  <c r="AH92" i="7"/>
  <c r="AB92" i="7"/>
  <c r="V92" i="7"/>
  <c r="P92" i="7"/>
  <c r="AH91" i="7"/>
  <c r="AB91" i="7"/>
  <c r="V91" i="7"/>
  <c r="P91" i="7"/>
  <c r="AH90" i="7"/>
  <c r="AB90" i="7"/>
  <c r="V90" i="7"/>
  <c r="P90" i="7"/>
  <c r="J90" i="7"/>
  <c r="E90" i="7"/>
  <c r="AH89" i="7"/>
  <c r="AB89" i="7"/>
  <c r="V89" i="7"/>
  <c r="P89" i="7"/>
  <c r="AH88" i="7"/>
  <c r="AB88" i="7"/>
  <c r="V88" i="7"/>
  <c r="P88" i="7"/>
  <c r="J88" i="7"/>
  <c r="E88" i="7"/>
  <c r="AH87" i="7"/>
  <c r="AB87" i="7"/>
  <c r="V87" i="7"/>
  <c r="P87" i="7"/>
  <c r="J87" i="7"/>
  <c r="E87" i="7"/>
  <c r="AH86" i="7"/>
  <c r="AB86" i="7"/>
  <c r="V86" i="7"/>
  <c r="P86" i="7"/>
  <c r="AH85" i="7"/>
  <c r="AB85" i="7"/>
  <c r="V85" i="7"/>
  <c r="P85" i="7"/>
  <c r="J85" i="7"/>
  <c r="E85" i="7"/>
  <c r="AH84" i="7"/>
  <c r="AB84" i="7"/>
  <c r="V84" i="7"/>
  <c r="P84" i="7"/>
  <c r="J84" i="7"/>
  <c r="E84" i="7"/>
  <c r="AH81" i="7"/>
  <c r="AB81" i="7"/>
  <c r="V81" i="7"/>
  <c r="P81" i="7"/>
  <c r="J81" i="7"/>
  <c r="E81" i="7"/>
  <c r="AH80" i="7"/>
  <c r="AH83" i="7" s="1"/>
  <c r="AB80" i="7"/>
  <c r="AB83" i="7" s="1"/>
  <c r="V80" i="7"/>
  <c r="V83" i="7" s="1"/>
  <c r="P80" i="7"/>
  <c r="P83" i="7" s="1"/>
  <c r="J80" i="7"/>
  <c r="E80" i="7"/>
  <c r="J73" i="7"/>
  <c r="E73" i="7"/>
  <c r="AH72" i="7"/>
  <c r="AB72" i="7"/>
  <c r="V72" i="7"/>
  <c r="P72" i="7"/>
  <c r="AH71" i="7"/>
  <c r="AB71" i="7"/>
  <c r="V71" i="7"/>
  <c r="P71" i="7"/>
  <c r="AH70" i="7"/>
  <c r="AB70" i="7"/>
  <c r="V70" i="7"/>
  <c r="P70" i="7"/>
  <c r="AH69" i="7"/>
  <c r="AB69" i="7"/>
  <c r="V69" i="7"/>
  <c r="P69" i="7"/>
  <c r="AH68" i="7"/>
  <c r="AB68" i="7"/>
  <c r="V68" i="7"/>
  <c r="P68" i="7"/>
  <c r="AH67" i="7"/>
  <c r="AB67" i="7"/>
  <c r="V67" i="7"/>
  <c r="P67" i="7"/>
  <c r="AH66" i="7"/>
  <c r="AB66" i="7"/>
  <c r="V66" i="7"/>
  <c r="P66" i="7"/>
  <c r="AH65" i="7"/>
  <c r="AB65" i="7"/>
  <c r="V65" i="7"/>
  <c r="P65" i="7"/>
  <c r="J65" i="7"/>
  <c r="E65" i="7"/>
  <c r="AH64" i="7"/>
  <c r="AB64" i="7"/>
  <c r="V64" i="7"/>
  <c r="P64" i="7"/>
  <c r="AH63" i="7"/>
  <c r="AB63" i="7"/>
  <c r="V63" i="7"/>
  <c r="P63" i="7"/>
  <c r="J63" i="7"/>
  <c r="E63" i="7"/>
  <c r="AH62" i="7"/>
  <c r="AB62" i="7"/>
  <c r="V62" i="7"/>
  <c r="P62" i="7"/>
  <c r="J62" i="7"/>
  <c r="E62" i="7"/>
  <c r="AH61" i="7"/>
  <c r="AB61" i="7"/>
  <c r="V61" i="7"/>
  <c r="P61" i="7"/>
  <c r="AH60" i="7"/>
  <c r="AB60" i="7"/>
  <c r="V60" i="7"/>
  <c r="P60" i="7"/>
  <c r="J60" i="7"/>
  <c r="E60" i="7"/>
  <c r="AH59" i="7"/>
  <c r="AB59" i="7"/>
  <c r="V59" i="7"/>
  <c r="P59" i="7"/>
  <c r="J59" i="7"/>
  <c r="J74" i="7" s="1"/>
  <c r="E59" i="7"/>
  <c r="AH56" i="7"/>
  <c r="AB56" i="7"/>
  <c r="V56" i="7"/>
  <c r="P56" i="7"/>
  <c r="J56" i="7"/>
  <c r="E56" i="7"/>
  <c r="AH55" i="7"/>
  <c r="AH58" i="7" s="1"/>
  <c r="AB55" i="7"/>
  <c r="AB58" i="7" s="1"/>
  <c r="V55" i="7"/>
  <c r="V58" i="7" s="1"/>
  <c r="P55" i="7"/>
  <c r="P58" i="7" s="1"/>
  <c r="J55" i="7"/>
  <c r="E55" i="7"/>
  <c r="J48" i="7"/>
  <c r="E48" i="7"/>
  <c r="AH47" i="7"/>
  <c r="AB47" i="7"/>
  <c r="V47" i="7"/>
  <c r="P47" i="7"/>
  <c r="AH46" i="7"/>
  <c r="AB46" i="7"/>
  <c r="V46" i="7"/>
  <c r="P46" i="7"/>
  <c r="AH45" i="7"/>
  <c r="AB45" i="7"/>
  <c r="V45" i="7"/>
  <c r="P45" i="7"/>
  <c r="AH44" i="7"/>
  <c r="AB44" i="7"/>
  <c r="V44" i="7"/>
  <c r="P44" i="7"/>
  <c r="AH43" i="7"/>
  <c r="AB43" i="7"/>
  <c r="V43" i="7"/>
  <c r="P43" i="7"/>
  <c r="AH42" i="7"/>
  <c r="AB42" i="7"/>
  <c r="V42" i="7"/>
  <c r="P42" i="7"/>
  <c r="AH41" i="7"/>
  <c r="AB41" i="7"/>
  <c r="V41" i="7"/>
  <c r="P41" i="7"/>
  <c r="AH40" i="7"/>
  <c r="AB40" i="7"/>
  <c r="V40" i="7"/>
  <c r="P40" i="7"/>
  <c r="J40" i="7"/>
  <c r="E40" i="7"/>
  <c r="AH39" i="7"/>
  <c r="AB39" i="7"/>
  <c r="V39" i="7"/>
  <c r="P39" i="7"/>
  <c r="AH38" i="7"/>
  <c r="AB38" i="7"/>
  <c r="V38" i="7"/>
  <c r="P38" i="7"/>
  <c r="J38" i="7"/>
  <c r="E38" i="7"/>
  <c r="AH37" i="7"/>
  <c r="AB37" i="7"/>
  <c r="V37" i="7"/>
  <c r="P37" i="7"/>
  <c r="J37" i="7"/>
  <c r="E37" i="7"/>
  <c r="AH36" i="7"/>
  <c r="AB36" i="7"/>
  <c r="V36" i="7"/>
  <c r="P36" i="7"/>
  <c r="AH35" i="7"/>
  <c r="AB35" i="7"/>
  <c r="V35" i="7"/>
  <c r="P35" i="7"/>
  <c r="J35" i="7"/>
  <c r="E35" i="7"/>
  <c r="AH34" i="7"/>
  <c r="AB34" i="7"/>
  <c r="V34" i="7"/>
  <c r="P34" i="7"/>
  <c r="J34" i="7"/>
  <c r="J49" i="7" s="1"/>
  <c r="E34" i="7"/>
  <c r="AH31" i="7"/>
  <c r="AB31" i="7"/>
  <c r="V31" i="7"/>
  <c r="P31" i="7"/>
  <c r="J31" i="7"/>
  <c r="E31" i="7"/>
  <c r="AH30" i="7"/>
  <c r="AH33" i="7" s="1"/>
  <c r="AB30" i="7"/>
  <c r="AB33" i="7" s="1"/>
  <c r="V30" i="7"/>
  <c r="V33" i="7" s="1"/>
  <c r="P30" i="7"/>
  <c r="P33" i="7" s="1"/>
  <c r="J30" i="7"/>
  <c r="E30" i="7"/>
  <c r="J23" i="7"/>
  <c r="E23" i="7"/>
  <c r="AH22" i="7"/>
  <c r="AB22" i="7"/>
  <c r="V22" i="7"/>
  <c r="P22" i="7"/>
  <c r="AH21" i="7"/>
  <c r="AB21" i="7"/>
  <c r="V21" i="7"/>
  <c r="P21" i="7"/>
  <c r="AH20" i="7"/>
  <c r="AB20" i="7"/>
  <c r="V20" i="7"/>
  <c r="P20" i="7"/>
  <c r="AH19" i="7"/>
  <c r="AB19" i="7"/>
  <c r="V19" i="7"/>
  <c r="P19" i="7"/>
  <c r="AH18" i="7"/>
  <c r="AB18" i="7"/>
  <c r="V18" i="7"/>
  <c r="P18" i="7"/>
  <c r="AH17" i="7"/>
  <c r="AB17" i="7"/>
  <c r="V17" i="7"/>
  <c r="P17" i="7"/>
  <c r="AH16" i="7"/>
  <c r="AB16" i="7"/>
  <c r="V16" i="7"/>
  <c r="P16" i="7"/>
  <c r="AH15" i="7"/>
  <c r="AB15" i="7"/>
  <c r="V15" i="7"/>
  <c r="P15" i="7"/>
  <c r="J15" i="7"/>
  <c r="E15" i="7"/>
  <c r="AH14" i="7"/>
  <c r="AB14" i="7"/>
  <c r="V14" i="7"/>
  <c r="P14" i="7"/>
  <c r="AH13" i="7"/>
  <c r="AB13" i="7"/>
  <c r="V13" i="7"/>
  <c r="P13" i="7"/>
  <c r="J13" i="7"/>
  <c r="E13" i="7"/>
  <c r="AH12" i="7"/>
  <c r="AB12" i="7"/>
  <c r="V12" i="7"/>
  <c r="P12" i="7"/>
  <c r="J12" i="7"/>
  <c r="E12" i="7"/>
  <c r="AH11" i="7"/>
  <c r="AB11" i="7"/>
  <c r="V11" i="7"/>
  <c r="P11" i="7"/>
  <c r="AH10" i="7"/>
  <c r="AB10" i="7"/>
  <c r="V10" i="7"/>
  <c r="P10" i="7"/>
  <c r="J10" i="7"/>
  <c r="E10" i="7"/>
  <c r="AH9" i="7"/>
  <c r="AB9" i="7"/>
  <c r="V9" i="7"/>
  <c r="P9" i="7"/>
  <c r="J9" i="7"/>
  <c r="E9" i="7"/>
  <c r="AH6" i="7"/>
  <c r="AB6" i="7"/>
  <c r="V6" i="7"/>
  <c r="P6" i="7"/>
  <c r="J6" i="7"/>
  <c r="E6" i="7"/>
  <c r="AH5" i="7"/>
  <c r="AH8" i="7" s="1"/>
  <c r="AB5" i="7"/>
  <c r="AB8" i="7" s="1"/>
  <c r="V5" i="7"/>
  <c r="V8" i="7" s="1"/>
  <c r="P5" i="7"/>
  <c r="P8" i="7" s="1"/>
  <c r="J5" i="7"/>
  <c r="E5" i="7"/>
  <c r="J113" i="6"/>
  <c r="E113" i="6"/>
  <c r="V112" i="6"/>
  <c r="P112" i="6"/>
  <c r="V111" i="6"/>
  <c r="P111" i="6"/>
  <c r="V110" i="6"/>
  <c r="P110" i="6"/>
  <c r="V109" i="6"/>
  <c r="P109" i="6"/>
  <c r="V108" i="6"/>
  <c r="P108" i="6"/>
  <c r="J108" i="6"/>
  <c r="E108" i="6"/>
  <c r="V107" i="6"/>
  <c r="P107" i="6"/>
  <c r="V106" i="6"/>
  <c r="P106" i="6"/>
  <c r="J106" i="6"/>
  <c r="E106" i="6"/>
  <c r="V105" i="6"/>
  <c r="P105" i="6"/>
  <c r="J105" i="6"/>
  <c r="E105" i="6"/>
  <c r="V104" i="6"/>
  <c r="P104" i="6"/>
  <c r="V103" i="6"/>
  <c r="P103" i="6"/>
  <c r="J103" i="6"/>
  <c r="E103" i="6"/>
  <c r="V102" i="6"/>
  <c r="P102" i="6"/>
  <c r="P113" i="6" s="1"/>
  <c r="P100" i="6" s="1"/>
  <c r="O100" i="6" s="1"/>
  <c r="J102" i="6"/>
  <c r="J114" i="6" s="1"/>
  <c r="E102" i="6"/>
  <c r="V99" i="6"/>
  <c r="P99" i="6"/>
  <c r="J99" i="6"/>
  <c r="E99" i="6"/>
  <c r="V98" i="6"/>
  <c r="V101" i="6" s="1"/>
  <c r="P98" i="6"/>
  <c r="P101" i="6" s="1"/>
  <c r="J98" i="6"/>
  <c r="E98" i="6"/>
  <c r="R96" i="6"/>
  <c r="L96" i="6"/>
  <c r="J90" i="6"/>
  <c r="E90" i="6"/>
  <c r="AB89" i="6"/>
  <c r="V89" i="6"/>
  <c r="P89" i="6"/>
  <c r="AB88" i="6"/>
  <c r="V88" i="6"/>
  <c r="P88" i="6"/>
  <c r="AB87" i="6"/>
  <c r="V87" i="6"/>
  <c r="P87" i="6"/>
  <c r="AB86" i="6"/>
  <c r="V86" i="6"/>
  <c r="P86" i="6"/>
  <c r="AB85" i="6"/>
  <c r="V85" i="6"/>
  <c r="P85" i="6"/>
  <c r="J85" i="6"/>
  <c r="E85" i="6"/>
  <c r="AB84" i="6"/>
  <c r="V84" i="6"/>
  <c r="P84" i="6"/>
  <c r="AB83" i="6"/>
  <c r="V83" i="6"/>
  <c r="P83" i="6"/>
  <c r="J83" i="6"/>
  <c r="E83" i="6"/>
  <c r="AB82" i="6"/>
  <c r="V82" i="6"/>
  <c r="P82" i="6"/>
  <c r="J82" i="6"/>
  <c r="E82" i="6"/>
  <c r="AB81" i="6"/>
  <c r="V81" i="6"/>
  <c r="P81" i="6"/>
  <c r="AB80" i="6"/>
  <c r="AB90" i="6" s="1"/>
  <c r="AB77" i="6" s="1"/>
  <c r="AA77" i="6" s="1"/>
  <c r="V80" i="6"/>
  <c r="P80" i="6"/>
  <c r="J80" i="6"/>
  <c r="E80" i="6"/>
  <c r="AB79" i="6"/>
  <c r="V79" i="6"/>
  <c r="P79" i="6"/>
  <c r="J79" i="6"/>
  <c r="J91" i="6" s="1"/>
  <c r="E79" i="6"/>
  <c r="AB76" i="6"/>
  <c r="V76" i="6"/>
  <c r="P76" i="6"/>
  <c r="J76" i="6"/>
  <c r="E76" i="6"/>
  <c r="AB75" i="6"/>
  <c r="AB78" i="6" s="1"/>
  <c r="V75" i="6"/>
  <c r="V78" i="6" s="1"/>
  <c r="P75" i="6"/>
  <c r="P78" i="6" s="1"/>
  <c r="J75" i="6"/>
  <c r="E75" i="6"/>
  <c r="X73" i="6"/>
  <c r="R73" i="6"/>
  <c r="L73" i="6"/>
  <c r="J67" i="6"/>
  <c r="E67" i="6"/>
  <c r="AB66" i="6"/>
  <c r="V66" i="6"/>
  <c r="P66" i="6"/>
  <c r="AB65" i="6"/>
  <c r="V65" i="6"/>
  <c r="P65" i="6"/>
  <c r="AB64" i="6"/>
  <c r="V64" i="6"/>
  <c r="P64" i="6"/>
  <c r="AB63" i="6"/>
  <c r="V63" i="6"/>
  <c r="P63" i="6"/>
  <c r="AB62" i="6"/>
  <c r="V62" i="6"/>
  <c r="P62" i="6"/>
  <c r="J62" i="6"/>
  <c r="E62" i="6"/>
  <c r="AB61" i="6"/>
  <c r="V61" i="6"/>
  <c r="P61" i="6"/>
  <c r="AB60" i="6"/>
  <c r="V60" i="6"/>
  <c r="P60" i="6"/>
  <c r="J60" i="6"/>
  <c r="E60" i="6"/>
  <c r="AB59" i="6"/>
  <c r="V59" i="6"/>
  <c r="P59" i="6"/>
  <c r="J59" i="6"/>
  <c r="E59" i="6"/>
  <c r="AB58" i="6"/>
  <c r="V58" i="6"/>
  <c r="P58" i="6"/>
  <c r="AB57" i="6"/>
  <c r="V57" i="6"/>
  <c r="P57" i="6"/>
  <c r="J57" i="6"/>
  <c r="E57" i="6"/>
  <c r="AB56" i="6"/>
  <c r="V56" i="6"/>
  <c r="V67" i="6" s="1"/>
  <c r="V54" i="6" s="1"/>
  <c r="U54" i="6" s="1"/>
  <c r="P56" i="6"/>
  <c r="J56" i="6"/>
  <c r="E56" i="6"/>
  <c r="AB53" i="6"/>
  <c r="V53" i="6"/>
  <c r="P53" i="6"/>
  <c r="J53" i="6"/>
  <c r="E53" i="6"/>
  <c r="AB52" i="6"/>
  <c r="AB55" i="6" s="1"/>
  <c r="V52" i="6"/>
  <c r="V55" i="6" s="1"/>
  <c r="P52" i="6"/>
  <c r="P55" i="6" s="1"/>
  <c r="J52" i="6"/>
  <c r="E52" i="6"/>
  <c r="X50" i="6"/>
  <c r="R50" i="6"/>
  <c r="L50" i="6"/>
  <c r="J44" i="6"/>
  <c r="E44" i="6"/>
  <c r="AB43" i="6"/>
  <c r="V43" i="6"/>
  <c r="P43" i="6"/>
  <c r="AB42" i="6"/>
  <c r="V42" i="6"/>
  <c r="P42" i="6"/>
  <c r="AB41" i="6"/>
  <c r="V41" i="6"/>
  <c r="P41" i="6"/>
  <c r="AB40" i="6"/>
  <c r="V40" i="6"/>
  <c r="P40" i="6"/>
  <c r="AB39" i="6"/>
  <c r="V39" i="6"/>
  <c r="P39" i="6"/>
  <c r="J39" i="6"/>
  <c r="E39" i="6"/>
  <c r="AB38" i="6"/>
  <c r="V38" i="6"/>
  <c r="P38" i="6"/>
  <c r="AB37" i="6"/>
  <c r="V37" i="6"/>
  <c r="P37" i="6"/>
  <c r="J37" i="6"/>
  <c r="E37" i="6"/>
  <c r="AB36" i="6"/>
  <c r="V36" i="6"/>
  <c r="P36" i="6"/>
  <c r="J36" i="6"/>
  <c r="E36" i="6"/>
  <c r="AB35" i="6"/>
  <c r="V35" i="6"/>
  <c r="P35" i="6"/>
  <c r="AB34" i="6"/>
  <c r="V34" i="6"/>
  <c r="P34" i="6"/>
  <c r="J34" i="6"/>
  <c r="E34" i="6"/>
  <c r="AB33" i="6"/>
  <c r="V33" i="6"/>
  <c r="P33" i="6"/>
  <c r="J33" i="6"/>
  <c r="E33" i="6"/>
  <c r="AB30" i="6"/>
  <c r="V30" i="6"/>
  <c r="P30" i="6"/>
  <c r="J30" i="6"/>
  <c r="E30" i="6"/>
  <c r="AB29" i="6"/>
  <c r="AB32" i="6" s="1"/>
  <c r="V29" i="6"/>
  <c r="V32" i="6" s="1"/>
  <c r="P29" i="6"/>
  <c r="P32" i="6" s="1"/>
  <c r="J29" i="6"/>
  <c r="E29" i="6"/>
  <c r="X27" i="6"/>
  <c r="R27" i="6"/>
  <c r="L27" i="6"/>
  <c r="J21" i="6"/>
  <c r="E21" i="6"/>
  <c r="AB20" i="6"/>
  <c r="V20" i="6"/>
  <c r="P20" i="6"/>
  <c r="AB19" i="6"/>
  <c r="V19" i="6"/>
  <c r="P19" i="6"/>
  <c r="AB18" i="6"/>
  <c r="V18" i="6"/>
  <c r="P18" i="6"/>
  <c r="AB17" i="6"/>
  <c r="V17" i="6"/>
  <c r="P17" i="6"/>
  <c r="AB16" i="6"/>
  <c r="V16" i="6"/>
  <c r="P16" i="6"/>
  <c r="J16" i="6"/>
  <c r="E16" i="6"/>
  <c r="AB15" i="6"/>
  <c r="V15" i="6"/>
  <c r="P15" i="6"/>
  <c r="AB14" i="6"/>
  <c r="V14" i="6"/>
  <c r="P14" i="6"/>
  <c r="J14" i="6"/>
  <c r="E14" i="6"/>
  <c r="AB13" i="6"/>
  <c r="V13" i="6"/>
  <c r="P13" i="6"/>
  <c r="J13" i="6"/>
  <c r="E13" i="6"/>
  <c r="AB12" i="6"/>
  <c r="V12" i="6"/>
  <c r="P12" i="6"/>
  <c r="AB11" i="6"/>
  <c r="V11" i="6"/>
  <c r="P11" i="6"/>
  <c r="J11" i="6"/>
  <c r="E11" i="6"/>
  <c r="AB10" i="6"/>
  <c r="AB21" i="6" s="1"/>
  <c r="AB8" i="6" s="1"/>
  <c r="AA8" i="6" s="1"/>
  <c r="V10" i="6"/>
  <c r="P10" i="6"/>
  <c r="J10" i="6"/>
  <c r="E10" i="6"/>
  <c r="E22" i="6" s="1"/>
  <c r="AB7" i="6"/>
  <c r="V7" i="6"/>
  <c r="P7" i="6"/>
  <c r="J7" i="6"/>
  <c r="E7" i="6"/>
  <c r="AB6" i="6"/>
  <c r="AB9" i="6" s="1"/>
  <c r="V6" i="6"/>
  <c r="V9" i="6" s="1"/>
  <c r="P6" i="6"/>
  <c r="P9" i="6" s="1"/>
  <c r="J6" i="6"/>
  <c r="E6" i="6"/>
  <c r="X4" i="6"/>
  <c r="R4" i="6"/>
  <c r="L4" i="6"/>
  <c r="J16" i="5"/>
  <c r="E16" i="5"/>
  <c r="P15" i="5"/>
  <c r="J15" i="5"/>
  <c r="E15" i="5"/>
  <c r="P14" i="5"/>
  <c r="P13" i="5"/>
  <c r="J13" i="5"/>
  <c r="E13" i="5"/>
  <c r="P12" i="5"/>
  <c r="J12" i="5"/>
  <c r="E12" i="5"/>
  <c r="P11" i="5"/>
  <c r="P10" i="5"/>
  <c r="J10" i="5"/>
  <c r="E10" i="5"/>
  <c r="P9" i="5"/>
  <c r="P16" i="5" s="1"/>
  <c r="P7" i="5" s="1"/>
  <c r="O7" i="5" s="1"/>
  <c r="J9" i="5"/>
  <c r="E9" i="5"/>
  <c r="P6" i="5"/>
  <c r="J6" i="5"/>
  <c r="E6" i="5"/>
  <c r="P5" i="5"/>
  <c r="P8" i="5" s="1"/>
  <c r="P17" i="5" s="1"/>
  <c r="J5" i="5"/>
  <c r="E5" i="5"/>
  <c r="J27" i="8" l="1"/>
  <c r="AH26" i="8"/>
  <c r="AH7" i="8" s="1"/>
  <c r="AG7" i="8" s="1"/>
  <c r="E55" i="8"/>
  <c r="J139" i="8"/>
  <c r="V26" i="8"/>
  <c r="V7" i="8" s="1"/>
  <c r="U7" i="8" s="1"/>
  <c r="P54" i="8"/>
  <c r="P35" i="8" s="1"/>
  <c r="O35" i="8" s="1"/>
  <c r="AB54" i="8"/>
  <c r="AB35" i="8" s="1"/>
  <c r="AA35" i="8" s="1"/>
  <c r="P82" i="8"/>
  <c r="P63" i="8" s="1"/>
  <c r="O63" i="8" s="1"/>
  <c r="V110" i="8"/>
  <c r="V91" i="8" s="1"/>
  <c r="U91" i="8" s="1"/>
  <c r="P138" i="8"/>
  <c r="P119" i="8" s="1"/>
  <c r="O119" i="8" s="1"/>
  <c r="P26" i="8"/>
  <c r="P7" i="8" s="1"/>
  <c r="O7" i="8" s="1"/>
  <c r="V54" i="8"/>
  <c r="V35" i="8" s="1"/>
  <c r="U35" i="8" s="1"/>
  <c r="V82" i="8"/>
  <c r="V63" i="8" s="1"/>
  <c r="U63" i="8" s="1"/>
  <c r="AB110" i="8"/>
  <c r="AB91" i="8" s="1"/>
  <c r="AA91" i="8" s="1"/>
  <c r="E27" i="8"/>
  <c r="E28" i="8" s="1"/>
  <c r="AH110" i="8"/>
  <c r="AH91" i="8" s="1"/>
  <c r="AG91" i="8" s="1"/>
  <c r="J83" i="8"/>
  <c r="AB26" i="8"/>
  <c r="AB7" i="8" s="1"/>
  <c r="AA7" i="8" s="1"/>
  <c r="AH54" i="8"/>
  <c r="AH35" i="8" s="1"/>
  <c r="AG35" i="8" s="1"/>
  <c r="AH82" i="8"/>
  <c r="AH63" i="8" s="1"/>
  <c r="AG63" i="8" s="1"/>
  <c r="J55" i="8"/>
  <c r="AB55" i="8"/>
  <c r="P98" i="7"/>
  <c r="P82" i="7" s="1"/>
  <c r="O82" i="7" s="1"/>
  <c r="AB48" i="7"/>
  <c r="AB32" i="7" s="1"/>
  <c r="AA32" i="7" s="1"/>
  <c r="AB73" i="7"/>
  <c r="AH48" i="7"/>
  <c r="AH32" i="7" s="1"/>
  <c r="AG32" i="7" s="1"/>
  <c r="AH73" i="7"/>
  <c r="AH57" i="7" s="1"/>
  <c r="AG57" i="7" s="1"/>
  <c r="AB24" i="7"/>
  <c r="P123" i="7"/>
  <c r="P107" i="7" s="1"/>
  <c r="O107" i="7" s="1"/>
  <c r="E49" i="7"/>
  <c r="E74" i="7"/>
  <c r="AB23" i="7"/>
  <c r="AB7" i="7" s="1"/>
  <c r="AA7" i="7" s="1"/>
  <c r="V48" i="7"/>
  <c r="V98" i="7"/>
  <c r="V82" i="7" s="1"/>
  <c r="U82" i="7" s="1"/>
  <c r="AB49" i="7"/>
  <c r="P24" i="7"/>
  <c r="P49" i="7"/>
  <c r="J99" i="7"/>
  <c r="V23" i="7"/>
  <c r="V7" i="7" s="1"/>
  <c r="U7" i="7" s="1"/>
  <c r="P73" i="7"/>
  <c r="P57" i="7" s="1"/>
  <c r="O57" i="7" s="1"/>
  <c r="AH98" i="7"/>
  <c r="AH82" i="7" s="1"/>
  <c r="AG82" i="7" s="1"/>
  <c r="P48" i="7"/>
  <c r="P32" i="7" s="1"/>
  <c r="O32" i="7" s="1"/>
  <c r="P23" i="7"/>
  <c r="P7" i="7" s="1"/>
  <c r="O7" i="7" s="1"/>
  <c r="V99" i="7"/>
  <c r="AH23" i="7"/>
  <c r="AH7" i="7" s="1"/>
  <c r="AG7" i="7" s="1"/>
  <c r="AB98" i="7"/>
  <c r="AB82" i="7" s="1"/>
  <c r="AA82" i="7" s="1"/>
  <c r="V73" i="7"/>
  <c r="V57" i="7" s="1"/>
  <c r="U57" i="7" s="1"/>
  <c r="E124" i="7"/>
  <c r="E99" i="7"/>
  <c r="V123" i="7"/>
  <c r="V107" i="7" s="1"/>
  <c r="U107" i="7" s="1"/>
  <c r="J124" i="7"/>
  <c r="P114" i="6"/>
  <c r="AB67" i="6"/>
  <c r="AB54" i="6" s="1"/>
  <c r="AA54" i="6" s="1"/>
  <c r="V113" i="6"/>
  <c r="V100" i="6" s="1"/>
  <c r="U100" i="6" s="1"/>
  <c r="P45" i="6"/>
  <c r="P44" i="6"/>
  <c r="P31" i="6" s="1"/>
  <c r="O31" i="6" s="1"/>
  <c r="P22" i="6"/>
  <c r="V21" i="6"/>
  <c r="V8" i="6" s="1"/>
  <c r="U8" i="6" s="1"/>
  <c r="V45" i="6"/>
  <c r="E45" i="6"/>
  <c r="V44" i="6"/>
  <c r="V31" i="6" s="1"/>
  <c r="U31" i="6" s="1"/>
  <c r="J45" i="6"/>
  <c r="P90" i="6"/>
  <c r="P77" i="6" s="1"/>
  <c r="O77" i="6" s="1"/>
  <c r="P21" i="6"/>
  <c r="P8" i="6" s="1"/>
  <c r="O8" i="6" s="1"/>
  <c r="E68" i="6"/>
  <c r="J68" i="6"/>
  <c r="V68" i="6"/>
  <c r="E114" i="6"/>
  <c r="AB44" i="6"/>
  <c r="P67" i="6"/>
  <c r="P54" i="6" s="1"/>
  <c r="O54" i="6" s="1"/>
  <c r="E91" i="6"/>
  <c r="V90" i="6"/>
  <c r="V77" i="6" s="1"/>
  <c r="U77" i="6" s="1"/>
  <c r="AH55" i="8"/>
  <c r="AH27" i="8"/>
  <c r="P139" i="8"/>
  <c r="P111" i="8"/>
  <c r="V111" i="8"/>
  <c r="J28" i="8"/>
  <c r="V49" i="7"/>
  <c r="V32" i="7"/>
  <c r="U32" i="7" s="1"/>
  <c r="AB57" i="7"/>
  <c r="AA57" i="7" s="1"/>
  <c r="AB74" i="7"/>
  <c r="AH74" i="7"/>
  <c r="P99" i="7"/>
  <c r="E24" i="7"/>
  <c r="E25" i="7" s="1"/>
  <c r="J24" i="7"/>
  <c r="J25" i="7" s="1"/>
  <c r="E23" i="6"/>
  <c r="P68" i="6"/>
  <c r="AB45" i="6"/>
  <c r="AB31" i="6"/>
  <c r="AA31" i="6" s="1"/>
  <c r="AB68" i="6"/>
  <c r="AB22" i="6"/>
  <c r="AB91" i="6"/>
  <c r="J22" i="6"/>
  <c r="J23" i="6" s="1"/>
  <c r="E17" i="5"/>
  <c r="E18" i="5" s="1"/>
  <c r="J17" i="5"/>
  <c r="J18" i="5" s="1"/>
  <c r="N56" i="3"/>
  <c r="N31" i="3"/>
  <c r="O48" i="3"/>
  <c r="AD23" i="3"/>
  <c r="Y23" i="3"/>
  <c r="AH83" i="8" l="1"/>
  <c r="AB111" i="8"/>
  <c r="V27" i="8"/>
  <c r="AH111" i="8"/>
  <c r="V55" i="8"/>
  <c r="AB27" i="8"/>
  <c r="P83" i="8"/>
  <c r="P27" i="8"/>
  <c r="P55" i="8"/>
  <c r="V83" i="8"/>
  <c r="V124" i="7"/>
  <c r="P124" i="7"/>
  <c r="P74" i="7"/>
  <c r="AH49" i="7"/>
  <c r="V24" i="7"/>
  <c r="AH99" i="7"/>
  <c r="V74" i="7"/>
  <c r="AH24" i="7"/>
  <c r="AB99" i="7"/>
  <c r="V91" i="6"/>
  <c r="P91" i="6"/>
  <c r="V22" i="6"/>
  <c r="V114" i="6"/>
  <c r="S34" i="4" l="1"/>
  <c r="J138" i="4" l="1"/>
  <c r="E138" i="4"/>
  <c r="T137" i="4"/>
  <c r="O137" i="4"/>
  <c r="T136" i="4"/>
  <c r="O136" i="4"/>
  <c r="T135" i="4"/>
  <c r="O135" i="4"/>
  <c r="T134" i="4"/>
  <c r="O134" i="4"/>
  <c r="T133" i="4"/>
  <c r="O133" i="4"/>
  <c r="T132" i="4"/>
  <c r="O132" i="4"/>
  <c r="T131" i="4"/>
  <c r="O131" i="4"/>
  <c r="T130" i="4"/>
  <c r="O130" i="4"/>
  <c r="T129" i="4"/>
  <c r="O129" i="4"/>
  <c r="T128" i="4"/>
  <c r="O128" i="4"/>
  <c r="T127" i="4"/>
  <c r="O127" i="4"/>
  <c r="J127" i="4"/>
  <c r="E127" i="4"/>
  <c r="T126" i="4"/>
  <c r="O126" i="4"/>
  <c r="T125" i="4"/>
  <c r="O125" i="4"/>
  <c r="J125" i="4"/>
  <c r="E125" i="4"/>
  <c r="T124" i="4"/>
  <c r="O124" i="4"/>
  <c r="J124" i="4"/>
  <c r="E124" i="4"/>
  <c r="T123" i="4"/>
  <c r="O123" i="4"/>
  <c r="T122" i="4"/>
  <c r="O122" i="4"/>
  <c r="J122" i="4"/>
  <c r="E122" i="4"/>
  <c r="T121" i="4"/>
  <c r="O121" i="4"/>
  <c r="J121" i="4"/>
  <c r="E121" i="4"/>
  <c r="S118" i="4"/>
  <c r="T118" i="4" s="1"/>
  <c r="N118" i="4"/>
  <c r="O118" i="4" s="1"/>
  <c r="J118" i="4"/>
  <c r="E118" i="4"/>
  <c r="T117" i="4"/>
  <c r="T120" i="4" s="1"/>
  <c r="O117" i="4"/>
  <c r="O120" i="4" s="1"/>
  <c r="J117" i="4"/>
  <c r="E117" i="4"/>
  <c r="J110" i="4"/>
  <c r="E110" i="4"/>
  <c r="AD109" i="4"/>
  <c r="Y109" i="4"/>
  <c r="T109" i="4"/>
  <c r="O109" i="4"/>
  <c r="AD108" i="4"/>
  <c r="Y108" i="4"/>
  <c r="T108" i="4"/>
  <c r="O108" i="4"/>
  <c r="AD107" i="4"/>
  <c r="Y107" i="4"/>
  <c r="T107" i="4"/>
  <c r="O107" i="4"/>
  <c r="AD106" i="4"/>
  <c r="Y106" i="4"/>
  <c r="T106" i="4"/>
  <c r="O106" i="4"/>
  <c r="AD105" i="4"/>
  <c r="Y105" i="4"/>
  <c r="T105" i="4"/>
  <c r="O105" i="4"/>
  <c r="AD104" i="4"/>
  <c r="Y104" i="4"/>
  <c r="T104" i="4"/>
  <c r="O104" i="4"/>
  <c r="AD103" i="4"/>
  <c r="Y103" i="4"/>
  <c r="T103" i="4"/>
  <c r="O103" i="4"/>
  <c r="AD102" i="4"/>
  <c r="Y102" i="4"/>
  <c r="T102" i="4"/>
  <c r="O102" i="4"/>
  <c r="AD101" i="4"/>
  <c r="Y101" i="4"/>
  <c r="T101" i="4"/>
  <c r="O101" i="4"/>
  <c r="AD100" i="4"/>
  <c r="Y100" i="4"/>
  <c r="T100" i="4"/>
  <c r="O100" i="4"/>
  <c r="AD99" i="4"/>
  <c r="Y99" i="4"/>
  <c r="T99" i="4"/>
  <c r="O99" i="4"/>
  <c r="J99" i="4"/>
  <c r="E99" i="4"/>
  <c r="AD98" i="4"/>
  <c r="Y98" i="4"/>
  <c r="T98" i="4"/>
  <c r="O98" i="4"/>
  <c r="AD97" i="4"/>
  <c r="Y97" i="4"/>
  <c r="T97" i="4"/>
  <c r="O97" i="4"/>
  <c r="J97" i="4"/>
  <c r="E97" i="4"/>
  <c r="AD96" i="4"/>
  <c r="Y96" i="4"/>
  <c r="T96" i="4"/>
  <c r="O96" i="4"/>
  <c r="J96" i="4"/>
  <c r="E96" i="4"/>
  <c r="AD95" i="4"/>
  <c r="Y95" i="4"/>
  <c r="T95" i="4"/>
  <c r="O95" i="4"/>
  <c r="AD94" i="4"/>
  <c r="Y94" i="4"/>
  <c r="T94" i="4"/>
  <c r="O94" i="4"/>
  <c r="J94" i="4"/>
  <c r="E94" i="4"/>
  <c r="AD93" i="4"/>
  <c r="Y93" i="4"/>
  <c r="T93" i="4"/>
  <c r="O93" i="4"/>
  <c r="J93" i="4"/>
  <c r="E93" i="4"/>
  <c r="AC90" i="4"/>
  <c r="AD90" i="4" s="1"/>
  <c r="X90" i="4"/>
  <c r="Y90" i="4" s="1"/>
  <c r="S90" i="4"/>
  <c r="T90" i="4" s="1"/>
  <c r="N90" i="4"/>
  <c r="O90" i="4" s="1"/>
  <c r="J90" i="4"/>
  <c r="E90" i="4"/>
  <c r="AD89" i="4"/>
  <c r="AD92" i="4" s="1"/>
  <c r="Y89" i="4"/>
  <c r="Y92" i="4" s="1"/>
  <c r="T89" i="4"/>
  <c r="T92" i="4" s="1"/>
  <c r="O89" i="4"/>
  <c r="O92" i="4" s="1"/>
  <c r="J89" i="4"/>
  <c r="E89" i="4"/>
  <c r="J82" i="4"/>
  <c r="E82" i="4"/>
  <c r="AD81" i="4"/>
  <c r="Y81" i="4"/>
  <c r="T81" i="4"/>
  <c r="O81" i="4"/>
  <c r="AD80" i="4"/>
  <c r="Y80" i="4"/>
  <c r="T80" i="4"/>
  <c r="O80" i="4"/>
  <c r="AD79" i="4"/>
  <c r="Y79" i="4"/>
  <c r="T79" i="4"/>
  <c r="O79" i="4"/>
  <c r="AD78" i="4"/>
  <c r="Y78" i="4"/>
  <c r="T78" i="4"/>
  <c r="O78" i="4"/>
  <c r="AD77" i="4"/>
  <c r="Y77" i="4"/>
  <c r="T77" i="4"/>
  <c r="O77" i="4"/>
  <c r="AD76" i="4"/>
  <c r="Y76" i="4"/>
  <c r="T76" i="4"/>
  <c r="O76" i="4"/>
  <c r="AD75" i="4"/>
  <c r="Y75" i="4"/>
  <c r="T75" i="4"/>
  <c r="O75" i="4"/>
  <c r="AD74" i="4"/>
  <c r="Y74" i="4"/>
  <c r="T74" i="4"/>
  <c r="O74" i="4"/>
  <c r="AD73" i="4"/>
  <c r="Y73" i="4"/>
  <c r="T73" i="4"/>
  <c r="O73" i="4"/>
  <c r="AD72" i="4"/>
  <c r="Y72" i="4"/>
  <c r="T72" i="4"/>
  <c r="O72" i="4"/>
  <c r="AD71" i="4"/>
  <c r="Y71" i="4"/>
  <c r="T71" i="4"/>
  <c r="O71" i="4"/>
  <c r="J71" i="4"/>
  <c r="E71" i="4"/>
  <c r="AD70" i="4"/>
  <c r="Y70" i="4"/>
  <c r="T70" i="4"/>
  <c r="O70" i="4"/>
  <c r="AD69" i="4"/>
  <c r="Y69" i="4"/>
  <c r="T69" i="4"/>
  <c r="O69" i="4"/>
  <c r="J69" i="4"/>
  <c r="E69" i="4"/>
  <c r="AD68" i="4"/>
  <c r="Y68" i="4"/>
  <c r="T68" i="4"/>
  <c r="O68" i="4"/>
  <c r="J68" i="4"/>
  <c r="E68" i="4"/>
  <c r="AD67" i="4"/>
  <c r="Y67" i="4"/>
  <c r="T67" i="4"/>
  <c r="O67" i="4"/>
  <c r="AD66" i="4"/>
  <c r="Y66" i="4"/>
  <c r="T66" i="4"/>
  <c r="O66" i="4"/>
  <c r="J66" i="4"/>
  <c r="E66" i="4"/>
  <c r="AD65" i="4"/>
  <c r="Y65" i="4"/>
  <c r="T65" i="4"/>
  <c r="O65" i="4"/>
  <c r="J65" i="4"/>
  <c r="E65" i="4"/>
  <c r="AC62" i="4"/>
  <c r="AD62" i="4" s="1"/>
  <c r="X62" i="4"/>
  <c r="Y62" i="4" s="1"/>
  <c r="S62" i="4"/>
  <c r="T62" i="4" s="1"/>
  <c r="N62" i="4"/>
  <c r="O62" i="4" s="1"/>
  <c r="J62" i="4"/>
  <c r="E62" i="4"/>
  <c r="AD61" i="4"/>
  <c r="AD64" i="4" s="1"/>
  <c r="Y61" i="4"/>
  <c r="Y64" i="4" s="1"/>
  <c r="T61" i="4"/>
  <c r="T64" i="4" s="1"/>
  <c r="O61" i="4"/>
  <c r="O64" i="4" s="1"/>
  <c r="J61" i="4"/>
  <c r="E61" i="4"/>
  <c r="J54" i="4"/>
  <c r="E54" i="4"/>
  <c r="AD53" i="4"/>
  <c r="Y53" i="4"/>
  <c r="T53" i="4"/>
  <c r="O53" i="4"/>
  <c r="AD52" i="4"/>
  <c r="Y52" i="4"/>
  <c r="T52" i="4"/>
  <c r="O52" i="4"/>
  <c r="AD51" i="4"/>
  <c r="Y51" i="4"/>
  <c r="T51" i="4"/>
  <c r="O51" i="4"/>
  <c r="AD50" i="4"/>
  <c r="Y50" i="4"/>
  <c r="T50" i="4"/>
  <c r="O50" i="4"/>
  <c r="AD49" i="4"/>
  <c r="Y49" i="4"/>
  <c r="T49" i="4"/>
  <c r="O49" i="4"/>
  <c r="AD48" i="4"/>
  <c r="Y48" i="4"/>
  <c r="T48" i="4"/>
  <c r="O48" i="4"/>
  <c r="AD47" i="4"/>
  <c r="Y47" i="4"/>
  <c r="T47" i="4"/>
  <c r="O47" i="4"/>
  <c r="AD46" i="4"/>
  <c r="Y46" i="4"/>
  <c r="T46" i="4"/>
  <c r="O46" i="4"/>
  <c r="AD45" i="4"/>
  <c r="Y45" i="4"/>
  <c r="T45" i="4"/>
  <c r="O45" i="4"/>
  <c r="AD44" i="4"/>
  <c r="Y44" i="4"/>
  <c r="T44" i="4"/>
  <c r="O44" i="4"/>
  <c r="AD43" i="4"/>
  <c r="Y43" i="4"/>
  <c r="T43" i="4"/>
  <c r="O43" i="4"/>
  <c r="J43" i="4"/>
  <c r="E43" i="4"/>
  <c r="AD42" i="4"/>
  <c r="Y42" i="4"/>
  <c r="T42" i="4"/>
  <c r="O42" i="4"/>
  <c r="AD41" i="4"/>
  <c r="Y41" i="4"/>
  <c r="T41" i="4"/>
  <c r="O41" i="4"/>
  <c r="J41" i="4"/>
  <c r="E41" i="4"/>
  <c r="AD40" i="4"/>
  <c r="Y40" i="4"/>
  <c r="T40" i="4"/>
  <c r="O40" i="4"/>
  <c r="J40" i="4"/>
  <c r="E40" i="4"/>
  <c r="AD39" i="4"/>
  <c r="Y39" i="4"/>
  <c r="T39" i="4"/>
  <c r="O39" i="4"/>
  <c r="AD38" i="4"/>
  <c r="Y38" i="4"/>
  <c r="T38" i="4"/>
  <c r="O38" i="4"/>
  <c r="J38" i="4"/>
  <c r="E38" i="4"/>
  <c r="AD37" i="4"/>
  <c r="Y37" i="4"/>
  <c r="T37" i="4"/>
  <c r="O37" i="4"/>
  <c r="J37" i="4"/>
  <c r="E37" i="4"/>
  <c r="AC34" i="4"/>
  <c r="AD34" i="4" s="1"/>
  <c r="X34" i="4"/>
  <c r="Y34" i="4" s="1"/>
  <c r="T34" i="4"/>
  <c r="O34" i="4"/>
  <c r="J34" i="4"/>
  <c r="E34" i="4"/>
  <c r="AD33" i="4"/>
  <c r="AD36" i="4" s="1"/>
  <c r="Y33" i="4"/>
  <c r="Y36" i="4" s="1"/>
  <c r="T33" i="4"/>
  <c r="T36" i="4" s="1"/>
  <c r="O33" i="4"/>
  <c r="O36" i="4" s="1"/>
  <c r="J33" i="4"/>
  <c r="E33" i="4"/>
  <c r="J26" i="4"/>
  <c r="E26" i="4"/>
  <c r="AD25" i="4"/>
  <c r="Y25" i="4"/>
  <c r="T25" i="4"/>
  <c r="O25" i="4"/>
  <c r="AD24" i="4"/>
  <c r="Y24" i="4"/>
  <c r="T24" i="4"/>
  <c r="O24" i="4"/>
  <c r="AD23" i="4"/>
  <c r="Y23" i="4"/>
  <c r="T23" i="4"/>
  <c r="O23" i="4"/>
  <c r="AD22" i="4"/>
  <c r="Y22" i="4"/>
  <c r="T22" i="4"/>
  <c r="O22" i="4"/>
  <c r="AD21" i="4"/>
  <c r="Y21" i="4"/>
  <c r="T21" i="4"/>
  <c r="O21" i="4"/>
  <c r="AD20" i="4"/>
  <c r="Y20" i="4"/>
  <c r="T20" i="4"/>
  <c r="O20" i="4"/>
  <c r="AD19" i="4"/>
  <c r="Y19" i="4"/>
  <c r="T19" i="4"/>
  <c r="O19" i="4"/>
  <c r="AD18" i="4"/>
  <c r="Y18" i="4"/>
  <c r="T18" i="4"/>
  <c r="O18" i="4"/>
  <c r="AD17" i="4"/>
  <c r="Y17" i="4"/>
  <c r="T17" i="4"/>
  <c r="O17" i="4"/>
  <c r="AD16" i="4"/>
  <c r="Y16" i="4"/>
  <c r="T16" i="4"/>
  <c r="O16" i="4"/>
  <c r="AD15" i="4"/>
  <c r="Y15" i="4"/>
  <c r="T15" i="4"/>
  <c r="O15" i="4"/>
  <c r="J15" i="4"/>
  <c r="E15" i="4"/>
  <c r="AD14" i="4"/>
  <c r="Y14" i="4"/>
  <c r="T14" i="4"/>
  <c r="O14" i="4"/>
  <c r="AD13" i="4"/>
  <c r="Y13" i="4"/>
  <c r="T13" i="4"/>
  <c r="O13" i="4"/>
  <c r="J13" i="4"/>
  <c r="E13" i="4"/>
  <c r="AD12" i="4"/>
  <c r="Y12" i="4"/>
  <c r="T12" i="4"/>
  <c r="O12" i="4"/>
  <c r="J12" i="4"/>
  <c r="E12" i="4"/>
  <c r="AD11" i="4"/>
  <c r="Y11" i="4"/>
  <c r="T11" i="4"/>
  <c r="O11" i="4"/>
  <c r="AD10" i="4"/>
  <c r="Y10" i="4"/>
  <c r="T10" i="4"/>
  <c r="O10" i="4"/>
  <c r="J10" i="4"/>
  <c r="E10" i="4"/>
  <c r="AD9" i="4"/>
  <c r="Y9" i="4"/>
  <c r="T9" i="4"/>
  <c r="O9" i="4"/>
  <c r="J9" i="4"/>
  <c r="E9" i="4"/>
  <c r="AD6" i="4"/>
  <c r="Y6" i="4"/>
  <c r="T6" i="4"/>
  <c r="O6" i="4"/>
  <c r="J6" i="4"/>
  <c r="E6" i="4"/>
  <c r="AD5" i="4"/>
  <c r="AD8" i="4" s="1"/>
  <c r="Y5" i="4"/>
  <c r="Y8" i="4" s="1"/>
  <c r="T5" i="4"/>
  <c r="T8" i="4" s="1"/>
  <c r="O5" i="4"/>
  <c r="O8" i="4" s="1"/>
  <c r="J5" i="4"/>
  <c r="E5" i="4"/>
  <c r="E83" i="4" l="1"/>
  <c r="E55" i="4"/>
  <c r="E111" i="4"/>
  <c r="T110" i="4"/>
  <c r="T91" i="4" s="1"/>
  <c r="S91" i="4" s="1"/>
  <c r="J27" i="4"/>
  <c r="J28" i="4" s="1"/>
  <c r="J111" i="4"/>
  <c r="Y82" i="4"/>
  <c r="Y63" i="4" s="1"/>
  <c r="X63" i="4" s="1"/>
  <c r="O110" i="4"/>
  <c r="O91" i="4" s="1"/>
  <c r="N91" i="4" s="1"/>
  <c r="E139" i="4"/>
  <c r="O54" i="4"/>
  <c r="O35" i="4" s="1"/>
  <c r="N35" i="4" s="1"/>
  <c r="E27" i="4"/>
  <c r="E28" i="4" s="1"/>
  <c r="Y54" i="4"/>
  <c r="Y35" i="4" s="1"/>
  <c r="X35" i="4" s="1"/>
  <c r="T82" i="4"/>
  <c r="T63" i="4" s="1"/>
  <c r="S63" i="4" s="1"/>
  <c r="AD82" i="4"/>
  <c r="AD63" i="4" s="1"/>
  <c r="AC63" i="4" s="1"/>
  <c r="J139" i="4"/>
  <c r="J55" i="4"/>
  <c r="O82" i="4"/>
  <c r="O63" i="4" s="1"/>
  <c r="N63" i="4" s="1"/>
  <c r="Y110" i="4"/>
  <c r="Y91" i="4" s="1"/>
  <c r="X91" i="4" s="1"/>
  <c r="O138" i="4"/>
  <c r="O119" i="4" s="1"/>
  <c r="N119" i="4" s="1"/>
  <c r="AD110" i="4"/>
  <c r="AD91" i="4" s="1"/>
  <c r="AC91" i="4" s="1"/>
  <c r="T138" i="4"/>
  <c r="T119" i="4" s="1"/>
  <c r="S119" i="4" s="1"/>
  <c r="AD26" i="4"/>
  <c r="AD7" i="4" s="1"/>
  <c r="AC7" i="4" s="1"/>
  <c r="J83" i="4"/>
  <c r="T54" i="4"/>
  <c r="T35" i="4" s="1"/>
  <c r="S35" i="4" s="1"/>
  <c r="T26" i="4"/>
  <c r="T7" i="4" s="1"/>
  <c r="S7" i="4" s="1"/>
  <c r="AD54" i="4"/>
  <c r="AD35" i="4" s="1"/>
  <c r="AC35" i="4" s="1"/>
  <c r="O26" i="4"/>
  <c r="O7" i="4" s="1"/>
  <c r="N7" i="4" s="1"/>
  <c r="Y26" i="4"/>
  <c r="Y7" i="4" s="1"/>
  <c r="X7" i="4" s="1"/>
  <c r="T83" i="4" l="1"/>
  <c r="Y55" i="4"/>
  <c r="Y83" i="4"/>
  <c r="T111" i="4"/>
  <c r="O111" i="4"/>
  <c r="O55" i="4"/>
  <c r="Y111" i="4"/>
  <c r="T27" i="4"/>
  <c r="T55" i="4"/>
  <c r="AD111" i="4"/>
  <c r="O139" i="4"/>
  <c r="O83" i="4"/>
  <c r="Y27" i="4"/>
  <c r="AD27" i="4"/>
  <c r="AD83" i="4"/>
  <c r="T139" i="4"/>
  <c r="AD55" i="4"/>
  <c r="O27" i="4"/>
  <c r="T122" i="3"/>
  <c r="T120" i="3"/>
  <c r="O117" i="3"/>
  <c r="T117" i="3"/>
  <c r="O122" i="3"/>
  <c r="O120" i="3"/>
  <c r="AD97" i="3"/>
  <c r="AD96" i="3"/>
  <c r="AD95" i="3"/>
  <c r="AD94" i="3"/>
  <c r="AD93" i="3"/>
  <c r="AD92" i="3"/>
  <c r="AD91" i="3"/>
  <c r="AD90" i="3"/>
  <c r="AD89" i="3"/>
  <c r="AD88" i="3"/>
  <c r="AD87" i="3"/>
  <c r="AD86" i="3"/>
  <c r="AD85" i="3"/>
  <c r="AD84" i="3"/>
  <c r="Y97" i="3"/>
  <c r="Y96" i="3"/>
  <c r="Y95" i="3"/>
  <c r="Y94" i="3"/>
  <c r="Y93" i="3"/>
  <c r="Y92" i="3"/>
  <c r="Y91" i="3"/>
  <c r="Y90" i="3"/>
  <c r="Y89" i="3"/>
  <c r="Y88" i="3"/>
  <c r="Y87" i="3"/>
  <c r="Y86" i="3"/>
  <c r="Y85" i="3"/>
  <c r="Y84" i="3"/>
  <c r="T97" i="3"/>
  <c r="T96" i="3"/>
  <c r="T95" i="3"/>
  <c r="T94" i="3"/>
  <c r="T93" i="3"/>
  <c r="T92" i="3"/>
  <c r="T91" i="3"/>
  <c r="T90" i="3"/>
  <c r="T89" i="3"/>
  <c r="T88" i="3"/>
  <c r="T87" i="3"/>
  <c r="T86" i="3"/>
  <c r="T85" i="3"/>
  <c r="T84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AD72" i="3"/>
  <c r="AD71" i="3"/>
  <c r="AD70" i="3"/>
  <c r="AD69" i="3"/>
  <c r="AD68" i="3"/>
  <c r="AD67" i="3"/>
  <c r="AD66" i="3"/>
  <c r="AD65" i="3"/>
  <c r="AD64" i="3"/>
  <c r="AD63" i="3"/>
  <c r="AD62" i="3"/>
  <c r="AD61" i="3"/>
  <c r="AD60" i="3"/>
  <c r="AD59" i="3"/>
  <c r="Y72" i="3"/>
  <c r="Y71" i="3"/>
  <c r="Y70" i="3"/>
  <c r="Y69" i="3"/>
  <c r="Y68" i="3"/>
  <c r="Y67" i="3"/>
  <c r="Y66" i="3"/>
  <c r="Y65" i="3"/>
  <c r="Y64" i="3"/>
  <c r="Y63" i="3"/>
  <c r="Y62" i="3"/>
  <c r="Y61" i="3"/>
  <c r="Y60" i="3"/>
  <c r="Y59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O72" i="3"/>
  <c r="O71" i="3"/>
  <c r="O70" i="3"/>
  <c r="O69" i="3"/>
  <c r="O68" i="3"/>
  <c r="O67" i="3"/>
  <c r="O66" i="3"/>
  <c r="O65" i="3"/>
  <c r="O73" i="3" s="1"/>
  <c r="O64" i="3"/>
  <c r="O63" i="3"/>
  <c r="O62" i="3"/>
  <c r="O61" i="3"/>
  <c r="O60" i="3"/>
  <c r="O59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O22" i="3"/>
  <c r="O20" i="3"/>
  <c r="O17" i="3"/>
  <c r="AD81" i="3"/>
  <c r="AD80" i="3"/>
  <c r="AD83" i="3" s="1"/>
  <c r="AD56" i="3"/>
  <c r="AD55" i="3"/>
  <c r="AD58" i="3" s="1"/>
  <c r="AD31" i="3"/>
  <c r="AD30" i="3"/>
  <c r="AD33" i="3" s="1"/>
  <c r="AD6" i="3"/>
  <c r="AD5" i="3"/>
  <c r="AD8" i="3" s="1"/>
  <c r="J123" i="3"/>
  <c r="E123" i="3"/>
  <c r="T121" i="3"/>
  <c r="O121" i="3"/>
  <c r="T119" i="3"/>
  <c r="O119" i="3"/>
  <c r="T118" i="3"/>
  <c r="O118" i="3"/>
  <c r="T116" i="3"/>
  <c r="O116" i="3"/>
  <c r="T115" i="3"/>
  <c r="O115" i="3"/>
  <c r="J115" i="3"/>
  <c r="E115" i="3"/>
  <c r="T114" i="3"/>
  <c r="O114" i="3"/>
  <c r="T113" i="3"/>
  <c r="O113" i="3"/>
  <c r="J113" i="3"/>
  <c r="E113" i="3"/>
  <c r="T112" i="3"/>
  <c r="O112" i="3"/>
  <c r="J112" i="3"/>
  <c r="E112" i="3"/>
  <c r="T111" i="3"/>
  <c r="O111" i="3"/>
  <c r="T110" i="3"/>
  <c r="O110" i="3"/>
  <c r="J110" i="3"/>
  <c r="E110" i="3"/>
  <c r="T109" i="3"/>
  <c r="O109" i="3"/>
  <c r="J109" i="3"/>
  <c r="E109" i="3"/>
  <c r="T106" i="3"/>
  <c r="O106" i="3"/>
  <c r="J106" i="3"/>
  <c r="E106" i="3"/>
  <c r="T105" i="3"/>
  <c r="T108" i="3" s="1"/>
  <c r="O105" i="3"/>
  <c r="O108" i="3" s="1"/>
  <c r="J105" i="3"/>
  <c r="E105" i="3"/>
  <c r="J98" i="3"/>
  <c r="E98" i="3"/>
  <c r="J90" i="3"/>
  <c r="E90" i="3"/>
  <c r="J88" i="3"/>
  <c r="E88" i="3"/>
  <c r="J87" i="3"/>
  <c r="E87" i="3"/>
  <c r="J85" i="3"/>
  <c r="E85" i="3"/>
  <c r="J84" i="3"/>
  <c r="E84" i="3"/>
  <c r="Y81" i="3"/>
  <c r="T81" i="3"/>
  <c r="O81" i="3"/>
  <c r="J81" i="3"/>
  <c r="E81" i="3"/>
  <c r="Y80" i="3"/>
  <c r="Y83" i="3" s="1"/>
  <c r="T80" i="3"/>
  <c r="T83" i="3" s="1"/>
  <c r="O80" i="3"/>
  <c r="O83" i="3" s="1"/>
  <c r="J80" i="3"/>
  <c r="E80" i="3"/>
  <c r="J73" i="3"/>
  <c r="E73" i="3"/>
  <c r="J65" i="3"/>
  <c r="E65" i="3"/>
  <c r="J63" i="3"/>
  <c r="E63" i="3"/>
  <c r="J62" i="3"/>
  <c r="E62" i="3"/>
  <c r="J60" i="3"/>
  <c r="E60" i="3"/>
  <c r="J59" i="3"/>
  <c r="E59" i="3"/>
  <c r="Y56" i="3"/>
  <c r="T56" i="3"/>
  <c r="O56" i="3"/>
  <c r="J56" i="3"/>
  <c r="E56" i="3"/>
  <c r="Y55" i="3"/>
  <c r="Y58" i="3" s="1"/>
  <c r="T55" i="3"/>
  <c r="T58" i="3" s="1"/>
  <c r="O55" i="3"/>
  <c r="O58" i="3" s="1"/>
  <c r="J55" i="3"/>
  <c r="E55" i="3"/>
  <c r="J48" i="3"/>
  <c r="E48" i="3"/>
  <c r="J40" i="3"/>
  <c r="E40" i="3"/>
  <c r="J38" i="3"/>
  <c r="E38" i="3"/>
  <c r="J37" i="3"/>
  <c r="E37" i="3"/>
  <c r="J35" i="3"/>
  <c r="E35" i="3"/>
  <c r="J34" i="3"/>
  <c r="E34" i="3"/>
  <c r="Y31" i="3"/>
  <c r="T31" i="3"/>
  <c r="O31" i="3"/>
  <c r="J31" i="3"/>
  <c r="E31" i="3"/>
  <c r="Y30" i="3"/>
  <c r="Y33" i="3" s="1"/>
  <c r="T30" i="3"/>
  <c r="T33" i="3" s="1"/>
  <c r="O30" i="3"/>
  <c r="O33" i="3" s="1"/>
  <c r="J30" i="3"/>
  <c r="E30" i="3"/>
  <c r="J23" i="3"/>
  <c r="E23" i="3"/>
  <c r="O21" i="3"/>
  <c r="O19" i="3"/>
  <c r="O18" i="3"/>
  <c r="O16" i="3"/>
  <c r="O15" i="3"/>
  <c r="J15" i="3"/>
  <c r="E15" i="3"/>
  <c r="O14" i="3"/>
  <c r="O13" i="3"/>
  <c r="J13" i="3"/>
  <c r="E13" i="3"/>
  <c r="O12" i="3"/>
  <c r="J12" i="3"/>
  <c r="E12" i="3"/>
  <c r="O11" i="3"/>
  <c r="O10" i="3"/>
  <c r="J10" i="3"/>
  <c r="E10" i="3"/>
  <c r="O9" i="3"/>
  <c r="J9" i="3"/>
  <c r="E9" i="3"/>
  <c r="Y6" i="3"/>
  <c r="T6" i="3"/>
  <c r="O6" i="3"/>
  <c r="J6" i="3"/>
  <c r="E6" i="3"/>
  <c r="Y5" i="3"/>
  <c r="Y8" i="3" s="1"/>
  <c r="T5" i="3"/>
  <c r="T8" i="3" s="1"/>
  <c r="O5" i="3"/>
  <c r="O8" i="3" s="1"/>
  <c r="J5" i="3"/>
  <c r="E5" i="3"/>
  <c r="J113" i="2"/>
  <c r="E113" i="2"/>
  <c r="T112" i="2"/>
  <c r="O112" i="2"/>
  <c r="T111" i="2"/>
  <c r="O111" i="2"/>
  <c r="T110" i="2"/>
  <c r="O110" i="2"/>
  <c r="T109" i="2"/>
  <c r="O109" i="2"/>
  <c r="T108" i="2"/>
  <c r="O108" i="2"/>
  <c r="J108" i="2"/>
  <c r="E108" i="2"/>
  <c r="T107" i="2"/>
  <c r="O107" i="2"/>
  <c r="T106" i="2"/>
  <c r="O106" i="2"/>
  <c r="J106" i="2"/>
  <c r="E106" i="2"/>
  <c r="T105" i="2"/>
  <c r="O105" i="2"/>
  <c r="J105" i="2"/>
  <c r="E105" i="2"/>
  <c r="T104" i="2"/>
  <c r="O104" i="2"/>
  <c r="T103" i="2"/>
  <c r="O103" i="2"/>
  <c r="J103" i="2"/>
  <c r="E103" i="2"/>
  <c r="T102" i="2"/>
  <c r="O102" i="2"/>
  <c r="J102" i="2"/>
  <c r="E102" i="2"/>
  <c r="T99" i="2"/>
  <c r="O99" i="2"/>
  <c r="J99" i="2"/>
  <c r="E99" i="2"/>
  <c r="T98" i="2"/>
  <c r="T101" i="2" s="1"/>
  <c r="O98" i="2"/>
  <c r="O101" i="2" s="1"/>
  <c r="J98" i="2"/>
  <c r="E98" i="2"/>
  <c r="Q96" i="2"/>
  <c r="L96" i="2"/>
  <c r="J90" i="2"/>
  <c r="E90" i="2"/>
  <c r="Y89" i="2"/>
  <c r="T89" i="2"/>
  <c r="O89" i="2"/>
  <c r="Y88" i="2"/>
  <c r="T88" i="2"/>
  <c r="O88" i="2"/>
  <c r="Y87" i="2"/>
  <c r="T87" i="2"/>
  <c r="O87" i="2"/>
  <c r="Y86" i="2"/>
  <c r="T86" i="2"/>
  <c r="O86" i="2"/>
  <c r="Y85" i="2"/>
  <c r="T85" i="2"/>
  <c r="O85" i="2"/>
  <c r="J85" i="2"/>
  <c r="E85" i="2"/>
  <c r="Y84" i="2"/>
  <c r="T84" i="2"/>
  <c r="O84" i="2"/>
  <c r="Y83" i="2"/>
  <c r="T83" i="2"/>
  <c r="O83" i="2"/>
  <c r="J83" i="2"/>
  <c r="E83" i="2"/>
  <c r="Y82" i="2"/>
  <c r="T82" i="2"/>
  <c r="O82" i="2"/>
  <c r="J82" i="2"/>
  <c r="E82" i="2"/>
  <c r="Y81" i="2"/>
  <c r="T81" i="2"/>
  <c r="O81" i="2"/>
  <c r="Y80" i="2"/>
  <c r="T80" i="2"/>
  <c r="O80" i="2"/>
  <c r="J80" i="2"/>
  <c r="E80" i="2"/>
  <c r="Y79" i="2"/>
  <c r="T79" i="2"/>
  <c r="O79" i="2"/>
  <c r="J79" i="2"/>
  <c r="E79" i="2"/>
  <c r="Y76" i="2"/>
  <c r="T76" i="2"/>
  <c r="O76" i="2"/>
  <c r="J76" i="2"/>
  <c r="E76" i="2"/>
  <c r="Y75" i="2"/>
  <c r="Y78" i="2" s="1"/>
  <c r="T75" i="2"/>
  <c r="T78" i="2" s="1"/>
  <c r="O75" i="2"/>
  <c r="O78" i="2" s="1"/>
  <c r="J75" i="2"/>
  <c r="E75" i="2"/>
  <c r="V73" i="2"/>
  <c r="Q73" i="2"/>
  <c r="L73" i="2"/>
  <c r="J67" i="2"/>
  <c r="E67" i="2"/>
  <c r="Y66" i="2"/>
  <c r="T66" i="2"/>
  <c r="O66" i="2"/>
  <c r="Y65" i="2"/>
  <c r="T65" i="2"/>
  <c r="O65" i="2"/>
  <c r="Y64" i="2"/>
  <c r="T64" i="2"/>
  <c r="O64" i="2"/>
  <c r="Y63" i="2"/>
  <c r="T63" i="2"/>
  <c r="O63" i="2"/>
  <c r="Y62" i="2"/>
  <c r="T62" i="2"/>
  <c r="O62" i="2"/>
  <c r="J62" i="2"/>
  <c r="E62" i="2"/>
  <c r="Y61" i="2"/>
  <c r="T61" i="2"/>
  <c r="O61" i="2"/>
  <c r="Y60" i="2"/>
  <c r="T60" i="2"/>
  <c r="O60" i="2"/>
  <c r="J60" i="2"/>
  <c r="E60" i="2"/>
  <c r="Y59" i="2"/>
  <c r="T59" i="2"/>
  <c r="O59" i="2"/>
  <c r="J59" i="2"/>
  <c r="E59" i="2"/>
  <c r="Y58" i="2"/>
  <c r="T58" i="2"/>
  <c r="O58" i="2"/>
  <c r="Y57" i="2"/>
  <c r="T57" i="2"/>
  <c r="O57" i="2"/>
  <c r="J57" i="2"/>
  <c r="E57" i="2"/>
  <c r="Y56" i="2"/>
  <c r="T56" i="2"/>
  <c r="O56" i="2"/>
  <c r="J56" i="2"/>
  <c r="E56" i="2"/>
  <c r="Y53" i="2"/>
  <c r="T53" i="2"/>
  <c r="O53" i="2"/>
  <c r="J53" i="2"/>
  <c r="E53" i="2"/>
  <c r="Y52" i="2"/>
  <c r="Y55" i="2" s="1"/>
  <c r="T52" i="2"/>
  <c r="T55" i="2" s="1"/>
  <c r="O52" i="2"/>
  <c r="O55" i="2" s="1"/>
  <c r="J52" i="2"/>
  <c r="E52" i="2"/>
  <c r="V50" i="2"/>
  <c r="Q50" i="2"/>
  <c r="L50" i="2"/>
  <c r="J44" i="2"/>
  <c r="E44" i="2"/>
  <c r="Y43" i="2"/>
  <c r="T43" i="2"/>
  <c r="O43" i="2"/>
  <c r="Y42" i="2"/>
  <c r="T42" i="2"/>
  <c r="O42" i="2"/>
  <c r="Y41" i="2"/>
  <c r="T41" i="2"/>
  <c r="O41" i="2"/>
  <c r="Y40" i="2"/>
  <c r="T40" i="2"/>
  <c r="O40" i="2"/>
  <c r="Y39" i="2"/>
  <c r="T39" i="2"/>
  <c r="O39" i="2"/>
  <c r="J39" i="2"/>
  <c r="E39" i="2"/>
  <c r="Y38" i="2"/>
  <c r="T38" i="2"/>
  <c r="O38" i="2"/>
  <c r="Y37" i="2"/>
  <c r="T37" i="2"/>
  <c r="O37" i="2"/>
  <c r="J37" i="2"/>
  <c r="E37" i="2"/>
  <c r="Y36" i="2"/>
  <c r="T36" i="2"/>
  <c r="O36" i="2"/>
  <c r="J36" i="2"/>
  <c r="E36" i="2"/>
  <c r="Y35" i="2"/>
  <c r="T35" i="2"/>
  <c r="O35" i="2"/>
  <c r="Y34" i="2"/>
  <c r="T34" i="2"/>
  <c r="O34" i="2"/>
  <c r="J34" i="2"/>
  <c r="E34" i="2"/>
  <c r="Y33" i="2"/>
  <c r="T33" i="2"/>
  <c r="O33" i="2"/>
  <c r="J33" i="2"/>
  <c r="E33" i="2"/>
  <c r="Y30" i="2"/>
  <c r="T30" i="2"/>
  <c r="O30" i="2"/>
  <c r="J30" i="2"/>
  <c r="E30" i="2"/>
  <c r="Y29" i="2"/>
  <c r="Y32" i="2" s="1"/>
  <c r="T29" i="2"/>
  <c r="T32" i="2" s="1"/>
  <c r="O29" i="2"/>
  <c r="O32" i="2" s="1"/>
  <c r="J29" i="2"/>
  <c r="E29" i="2"/>
  <c r="V27" i="2"/>
  <c r="Q27" i="2"/>
  <c r="L27" i="2"/>
  <c r="Y18" i="2"/>
  <c r="T18" i="2"/>
  <c r="O18" i="2"/>
  <c r="Y20" i="2"/>
  <c r="Y19" i="2"/>
  <c r="Y17" i="2"/>
  <c r="Y16" i="2"/>
  <c r="Y15" i="2"/>
  <c r="Y14" i="2"/>
  <c r="Y13" i="2"/>
  <c r="Y12" i="2"/>
  <c r="Y11" i="2"/>
  <c r="Y10" i="2"/>
  <c r="Y7" i="2"/>
  <c r="Y6" i="2"/>
  <c r="Y9" i="2" s="1"/>
  <c r="V4" i="2"/>
  <c r="T20" i="2"/>
  <c r="T19" i="2"/>
  <c r="T17" i="2"/>
  <c r="T16" i="2"/>
  <c r="O20" i="2"/>
  <c r="O19" i="2"/>
  <c r="O17" i="2"/>
  <c r="J21" i="2"/>
  <c r="E21" i="2"/>
  <c r="O16" i="2"/>
  <c r="J16" i="2"/>
  <c r="E16" i="2"/>
  <c r="T15" i="2"/>
  <c r="O15" i="2"/>
  <c r="T14" i="2"/>
  <c r="O14" i="2"/>
  <c r="J14" i="2"/>
  <c r="E14" i="2"/>
  <c r="T13" i="2"/>
  <c r="O13" i="2"/>
  <c r="J13" i="2"/>
  <c r="E13" i="2"/>
  <c r="T12" i="2"/>
  <c r="O12" i="2"/>
  <c r="T11" i="2"/>
  <c r="O11" i="2"/>
  <c r="J11" i="2"/>
  <c r="E11" i="2"/>
  <c r="T10" i="2"/>
  <c r="O10" i="2"/>
  <c r="J10" i="2"/>
  <c r="E10" i="2"/>
  <c r="T7" i="2"/>
  <c r="O7" i="2"/>
  <c r="J7" i="2"/>
  <c r="E7" i="2"/>
  <c r="T6" i="2"/>
  <c r="T9" i="2" s="1"/>
  <c r="O6" i="2"/>
  <c r="O9" i="2" s="1"/>
  <c r="J6" i="2"/>
  <c r="E6" i="2"/>
  <c r="Q4" i="2"/>
  <c r="L4" i="2"/>
  <c r="O15" i="1"/>
  <c r="O14" i="1"/>
  <c r="O13" i="1"/>
  <c r="O12" i="1"/>
  <c r="O11" i="1"/>
  <c r="O10" i="1"/>
  <c r="O9" i="1"/>
  <c r="O6" i="1"/>
  <c r="O5" i="1"/>
  <c r="O8" i="1" s="1"/>
  <c r="T123" i="3" l="1"/>
  <c r="T107" i="3" s="1"/>
  <c r="S107" i="3" s="1"/>
  <c r="O123" i="3"/>
  <c r="O107" i="3" s="1"/>
  <c r="N107" i="3" s="1"/>
  <c r="AD98" i="3"/>
  <c r="AD82" i="3" s="1"/>
  <c r="AC82" i="3" s="1"/>
  <c r="Y98" i="3"/>
  <c r="T98" i="3"/>
  <c r="T82" i="3" s="1"/>
  <c r="S82" i="3" s="1"/>
  <c r="O98" i="3"/>
  <c r="O82" i="3" s="1"/>
  <c r="N82" i="3" s="1"/>
  <c r="AD73" i="3"/>
  <c r="AD57" i="3" s="1"/>
  <c r="AC57" i="3" s="1"/>
  <c r="Y73" i="3"/>
  <c r="Y57" i="3" s="1"/>
  <c r="X57" i="3" s="1"/>
  <c r="T73" i="3"/>
  <c r="T57" i="3" s="1"/>
  <c r="S57" i="3" s="1"/>
  <c r="AD48" i="3"/>
  <c r="AD49" i="3" s="1"/>
  <c r="Y48" i="3"/>
  <c r="Y32" i="3" s="1"/>
  <c r="X32" i="3" s="1"/>
  <c r="T48" i="3"/>
  <c r="T32" i="3" s="1"/>
  <c r="S32" i="3" s="1"/>
  <c r="T113" i="2"/>
  <c r="T100" i="2" s="1"/>
  <c r="S100" i="2" s="1"/>
  <c r="E114" i="2"/>
  <c r="J114" i="2"/>
  <c r="O16" i="1"/>
  <c r="O7" i="1" s="1"/>
  <c r="N7" i="1" s="1"/>
  <c r="T23" i="3"/>
  <c r="T7" i="3" s="1"/>
  <c r="S7" i="3" s="1"/>
  <c r="O23" i="3"/>
  <c r="O7" i="3" s="1"/>
  <c r="N7" i="3" s="1"/>
  <c r="E49" i="3"/>
  <c r="E99" i="3"/>
  <c r="E124" i="3"/>
  <c r="J99" i="3"/>
  <c r="J49" i="3"/>
  <c r="J124" i="3"/>
  <c r="O32" i="3"/>
  <c r="N32" i="3" s="1"/>
  <c r="E74" i="3"/>
  <c r="Y82" i="3"/>
  <c r="X82" i="3" s="1"/>
  <c r="J74" i="3"/>
  <c r="O57" i="3"/>
  <c r="N57" i="3" s="1"/>
  <c r="AD7" i="3"/>
  <c r="AC7" i="3" s="1"/>
  <c r="Y7" i="3"/>
  <c r="X7" i="3" s="1"/>
  <c r="E24" i="3"/>
  <c r="E25" i="3" s="1"/>
  <c r="J24" i="3"/>
  <c r="J25" i="3" s="1"/>
  <c r="O113" i="2"/>
  <c r="O100" i="2" s="1"/>
  <c r="N100" i="2" s="1"/>
  <c r="E91" i="2"/>
  <c r="E68" i="2"/>
  <c r="T67" i="2"/>
  <c r="T54" i="2" s="1"/>
  <c r="S54" i="2" s="1"/>
  <c r="J22" i="2"/>
  <c r="J23" i="2" s="1"/>
  <c r="O90" i="2"/>
  <c r="O77" i="2" s="1"/>
  <c r="N77" i="2" s="1"/>
  <c r="J68" i="2"/>
  <c r="J91" i="2"/>
  <c r="T44" i="2"/>
  <c r="T31" i="2" s="1"/>
  <c r="S31" i="2" s="1"/>
  <c r="E45" i="2"/>
  <c r="Y90" i="2"/>
  <c r="Y77" i="2" s="1"/>
  <c r="X77" i="2" s="1"/>
  <c r="T90" i="2"/>
  <c r="T77" i="2" s="1"/>
  <c r="S77" i="2" s="1"/>
  <c r="J45" i="2"/>
  <c r="Y44" i="2"/>
  <c r="Y31" i="2" s="1"/>
  <c r="X31" i="2" s="1"/>
  <c r="Y67" i="2"/>
  <c r="Y54" i="2" s="1"/>
  <c r="X54" i="2" s="1"/>
  <c r="O67" i="2"/>
  <c r="O54" i="2" s="1"/>
  <c r="N54" i="2" s="1"/>
  <c r="O44" i="2"/>
  <c r="O31" i="2" s="1"/>
  <c r="N31" i="2" s="1"/>
  <c r="Y21" i="2"/>
  <c r="Y22" i="2" s="1"/>
  <c r="T21" i="2"/>
  <c r="T22" i="2" s="1"/>
  <c r="E22" i="2"/>
  <c r="E23" i="2" s="1"/>
  <c r="O21" i="2"/>
  <c r="O22" i="2" s="1"/>
  <c r="T114" i="2" l="1"/>
  <c r="T68" i="2"/>
  <c r="O17" i="1"/>
  <c r="O99" i="3"/>
  <c r="T49" i="3"/>
  <c r="Y49" i="3"/>
  <c r="AD74" i="3"/>
  <c r="T74" i="3"/>
  <c r="O74" i="3"/>
  <c r="T124" i="3"/>
  <c r="AD99" i="3"/>
  <c r="AD32" i="3"/>
  <c r="AC32" i="3" s="1"/>
  <c r="O49" i="3"/>
  <c r="Y99" i="3"/>
  <c r="Y74" i="3"/>
  <c r="O124" i="3"/>
  <c r="T99" i="3"/>
  <c r="AD24" i="3"/>
  <c r="Y24" i="3"/>
  <c r="T24" i="3"/>
  <c r="O24" i="3"/>
  <c r="O114" i="2"/>
  <c r="O91" i="2"/>
  <c r="T91" i="2"/>
  <c r="T45" i="2"/>
  <c r="Y45" i="2"/>
  <c r="Y91" i="2"/>
  <c r="Y68" i="2"/>
  <c r="O68" i="2"/>
  <c r="O45" i="2"/>
  <c r="Y8" i="2"/>
  <c r="X8" i="2" s="1"/>
  <c r="T8" i="2"/>
  <c r="S8" i="2" s="1"/>
  <c r="O8" i="2"/>
  <c r="N8" i="2" s="1"/>
  <c r="J5" i="1"/>
  <c r="E5" i="1"/>
  <c r="E16" i="1" l="1"/>
  <c r="E15" i="1"/>
  <c r="E13" i="1"/>
  <c r="E12" i="1"/>
  <c r="E10" i="1"/>
  <c r="E9" i="1"/>
  <c r="E6" i="1"/>
  <c r="J16" i="1"/>
  <c r="J15" i="1"/>
  <c r="J13" i="1"/>
  <c r="J12" i="1"/>
  <c r="J10" i="1"/>
  <c r="J9" i="1"/>
  <c r="J6" i="1"/>
  <c r="E17" i="1" l="1"/>
  <c r="E18" i="1" s="1"/>
  <c r="J17" i="1"/>
  <c r="J18" i="1" s="1"/>
</calcChain>
</file>

<file path=xl/sharedStrings.xml><?xml version="1.0" encoding="utf-8"?>
<sst xmlns="http://schemas.openxmlformats.org/spreadsheetml/2006/main" count="3567" uniqueCount="207">
  <si>
    <t>구분</t>
  </si>
  <si>
    <t>인원/대</t>
  </si>
  <si>
    <t>단가</t>
  </si>
  <si>
    <t>가격</t>
  </si>
  <si>
    <t>손님 결제</t>
  </si>
  <si>
    <t>소계</t>
  </si>
  <si>
    <t>가이드/기사 식비</t>
    <phoneticPr fontId="1" type="noConversion"/>
  </si>
  <si>
    <t>나만의 먹걸리 빗기</t>
    <phoneticPr fontId="1" type="noConversion"/>
  </si>
  <si>
    <t>부석사 입장료</t>
    <phoneticPr fontId="1" type="noConversion"/>
  </si>
  <si>
    <t>영주호텔</t>
    <phoneticPr fontId="1" type="noConversion"/>
  </si>
  <si>
    <t>호텔Standard room+조식</t>
    <phoneticPr fontId="1" type="noConversion"/>
  </si>
  <si>
    <t>가이드</t>
    <phoneticPr fontId="1" type="noConversion"/>
  </si>
  <si>
    <r>
      <t>경북 영주 인삼+체험 1박2일투어</t>
    </r>
    <r>
      <rPr>
        <b/>
        <sz val="14"/>
        <color rgb="FFFF0000"/>
        <rFont val="맑은 고딕"/>
        <family val="3"/>
        <charset val="129"/>
        <scheme val="minor"/>
      </rPr>
      <t xml:space="preserve"> 15~35명</t>
    </r>
    <phoneticPr fontId="1" type="noConversion"/>
  </si>
  <si>
    <r>
      <t>경북 영주 인삼+체험 1박2일투어</t>
    </r>
    <r>
      <rPr>
        <b/>
        <sz val="14"/>
        <color rgb="FFFF0000"/>
        <rFont val="맑은 고딕"/>
        <family val="3"/>
        <charset val="129"/>
        <scheme val="minor"/>
      </rPr>
      <t xml:space="preserve"> 10~14명</t>
    </r>
    <phoneticPr fontId="1" type="noConversion"/>
  </si>
  <si>
    <t>지원금</t>
    <phoneticPr fontId="1" type="noConversion"/>
  </si>
  <si>
    <t>구분</t>
    <phoneticPr fontId="1" type="noConversion"/>
  </si>
  <si>
    <t>회사수익</t>
    <phoneticPr fontId="1" type="noConversion"/>
  </si>
  <si>
    <t>기사 및 가이드 식비</t>
    <phoneticPr fontId="1" type="noConversion"/>
  </si>
  <si>
    <t>버스비</t>
    <phoneticPr fontId="1" type="noConversion"/>
  </si>
  <si>
    <t>스키복렌탈</t>
    <phoneticPr fontId="1" type="noConversion"/>
  </si>
  <si>
    <t>스키장비+무빙워크</t>
    <phoneticPr fontId="1" type="noConversion"/>
  </si>
  <si>
    <t>고글렌탈</t>
    <phoneticPr fontId="1" type="noConversion"/>
  </si>
  <si>
    <t>B2B</t>
    <phoneticPr fontId="1" type="noConversion"/>
  </si>
  <si>
    <t>원가</t>
    <phoneticPr fontId="1" type="noConversion"/>
  </si>
  <si>
    <t>B2C</t>
    <phoneticPr fontId="1" type="noConversion"/>
  </si>
  <si>
    <t>스키강사</t>
    <phoneticPr fontId="1" type="noConversion"/>
  </si>
  <si>
    <t>스키보조</t>
    <phoneticPr fontId="1" type="noConversion"/>
  </si>
  <si>
    <t>스키장비+무빙워크 1일차</t>
    <phoneticPr fontId="1" type="noConversion"/>
  </si>
  <si>
    <t>스키장비+무빙워크 2일차</t>
    <phoneticPr fontId="1" type="noConversion"/>
  </si>
  <si>
    <t>조식</t>
    <phoneticPr fontId="1" type="noConversion"/>
  </si>
  <si>
    <t>비발디파크 패밀리룸(2인1실)</t>
    <phoneticPr fontId="1" type="noConversion"/>
  </si>
  <si>
    <t>상품명 : SONO 비발디파크 당일투어(12월 1일 ~ 19일) / 금요일</t>
    <phoneticPr fontId="1" type="noConversion"/>
  </si>
  <si>
    <t>상품명 : SONO 비발디파크 당일투어(12월 1일 ~ 19일) / 토요일</t>
    <phoneticPr fontId="1" type="noConversion"/>
  </si>
  <si>
    <t>스키복렌탈 2D</t>
    <phoneticPr fontId="1" type="noConversion"/>
  </si>
  <si>
    <t>고글렌탈 2D</t>
    <phoneticPr fontId="1" type="noConversion"/>
  </si>
  <si>
    <t>스노위랜드(종일권)</t>
    <phoneticPr fontId="1" type="noConversion"/>
  </si>
  <si>
    <t>비발디파크 패밀리룸(2인1실)</t>
    <phoneticPr fontId="1" type="noConversion"/>
  </si>
  <si>
    <t>비발디파크 패밀리룸(2인1실)</t>
    <phoneticPr fontId="1" type="noConversion"/>
  </si>
  <si>
    <t>상품명 : SONO 비발디파크 당일투어(12월 20일 ~ 31일) / 금요일</t>
    <phoneticPr fontId="1" type="noConversion"/>
  </si>
  <si>
    <t>상품명 : SONO 비발디파크 당일투어(12월 20일 ~ 31일) / 토요일</t>
    <phoneticPr fontId="1" type="noConversion"/>
  </si>
  <si>
    <t>상품명 : SONO 비발디파크 당일투어(1월 2일 ~ 31일) / 금요일</t>
    <phoneticPr fontId="1" type="noConversion"/>
  </si>
  <si>
    <t>상품명 : SONO 비발디파크 당일투어(1월 2일 ~ 31일) / 토요일</t>
    <phoneticPr fontId="1" type="noConversion"/>
  </si>
  <si>
    <t>상품명 : SONO 비발디파크 당일투어(2월 1일 ~ 28일) / 금요일</t>
    <phoneticPr fontId="1" type="noConversion"/>
  </si>
  <si>
    <t>상품명 : SONO 비발디파크 당일투어(2월 1일 ~ 28일) / 토요일</t>
    <phoneticPr fontId="1" type="noConversion"/>
  </si>
  <si>
    <t>상품명 : SONO 비발디파크 당일투어(크리스마스연휴)</t>
    <phoneticPr fontId="1" type="noConversion"/>
  </si>
  <si>
    <t>상품명 : SONO 비발디파크 당일투어(12월 20일~25일) / 설연휴</t>
    <phoneticPr fontId="1" type="noConversion"/>
  </si>
  <si>
    <t>스키복렌탈 3D</t>
    <phoneticPr fontId="1" type="noConversion"/>
  </si>
  <si>
    <t>고글렌탈 3D</t>
    <phoneticPr fontId="1" type="noConversion"/>
  </si>
  <si>
    <t>조식 1D</t>
    <phoneticPr fontId="1" type="noConversion"/>
  </si>
  <si>
    <t>스키장비+무빙워크 1D</t>
    <phoneticPr fontId="1" type="noConversion"/>
  </si>
  <si>
    <t>스키장비+무빙워크 2D</t>
    <phoneticPr fontId="1" type="noConversion"/>
  </si>
  <si>
    <t>스키장비+무빙워크 3D</t>
    <phoneticPr fontId="1" type="noConversion"/>
  </si>
  <si>
    <t>조식 2D</t>
    <phoneticPr fontId="1" type="noConversion"/>
  </si>
  <si>
    <t>비발디파크 패밀리룸(2인1실) 1D</t>
    <phoneticPr fontId="1" type="noConversion"/>
  </si>
  <si>
    <t>비발디파크 패밀리룸(2인1실) 2D</t>
    <phoneticPr fontId="1" type="noConversion"/>
  </si>
  <si>
    <t>상품명 : SONO 비발디파크 당일투어(12월 1일 ~ 19일) / 일~수요일</t>
    <phoneticPr fontId="1" type="noConversion"/>
  </si>
  <si>
    <t>상품명 : SONO 비발디파크 당일투어(12월 1일 ~ 19일) / 목요일</t>
    <phoneticPr fontId="1" type="noConversion"/>
  </si>
  <si>
    <t>상품명 : SONO 비발디파크 당일투어(12월 1일 ~ 19일) / 토요일</t>
    <phoneticPr fontId="1" type="noConversion"/>
  </si>
  <si>
    <t>상품명 : SONO 비발디파크 당일투어(12월 20일 ~ 31일) / 일~수요일</t>
    <phoneticPr fontId="1" type="noConversion"/>
  </si>
  <si>
    <t>상품명 : SONO 비발디파크 당일투어(12월 20일 ~ 31일) / 목요일</t>
    <phoneticPr fontId="1" type="noConversion"/>
  </si>
  <si>
    <t>상품명 : SONO 비발디파크 당일투어(12월 20일 ~ 31일) / 금요일</t>
    <phoneticPr fontId="1" type="noConversion"/>
  </si>
  <si>
    <t>상품명 : SONO 비발디파크 당일투어(12월 20일 ~ 31일) / 토요일</t>
    <phoneticPr fontId="1" type="noConversion"/>
  </si>
  <si>
    <t>상품명 : SONO 비발디파크 당일투어(1월 2일 ~ 31일) / 일~수요일</t>
    <phoneticPr fontId="1" type="noConversion"/>
  </si>
  <si>
    <t>상품명 : SONO 비발디파크 당일투어(1월 2일 ~ 31일) / 목요일</t>
    <phoneticPr fontId="1" type="noConversion"/>
  </si>
  <si>
    <t>상품명 : SONO 비발디파크 당일투어(1월 2일 ~ 31일) / 금요일</t>
    <phoneticPr fontId="1" type="noConversion"/>
  </si>
  <si>
    <t>상품명 : SONO 비발디파크 당일투어(2월 1일 ~ 28일) / 일~수요일</t>
    <phoneticPr fontId="1" type="noConversion"/>
  </si>
  <si>
    <t>상품명 : SONO 비발디파크 당일투어(2월 1일 ~ 28일) / 목요일</t>
    <phoneticPr fontId="1" type="noConversion"/>
  </si>
  <si>
    <t>상품명 : SONO 비발디파크 당일투어(2월 1일 ~ 28일) / 금요일</t>
    <phoneticPr fontId="1" type="noConversion"/>
  </si>
  <si>
    <t>상품명 : SONO 비발디파크 당일투어 (매일 출발)</t>
    <phoneticPr fontId="1" type="noConversion"/>
  </si>
  <si>
    <r>
      <t>경북 영주 인삼+체험 1박2일투어</t>
    </r>
    <r>
      <rPr>
        <b/>
        <sz val="14"/>
        <color rgb="FFFF0000"/>
        <rFont val="맑은 고딕"/>
        <family val="3"/>
        <charset val="129"/>
        <scheme val="minor"/>
      </rPr>
      <t xml:space="preserve"> 10~14명</t>
    </r>
    <phoneticPr fontId="1" type="noConversion"/>
  </si>
  <si>
    <r>
      <t>경북 영주 인삼+체험 1박2일투어</t>
    </r>
    <r>
      <rPr>
        <b/>
        <sz val="14"/>
        <color rgb="FFFF0000"/>
        <rFont val="맑은 고딕"/>
        <family val="3"/>
        <charset val="129"/>
        <scheme val="minor"/>
      </rPr>
      <t xml:space="preserve"> 15~35명</t>
    </r>
    <phoneticPr fontId="1" type="noConversion"/>
  </si>
  <si>
    <t>상품명 : SONO 비발디파크 당일투어(12월 1일 ~ 19일) / 일~화요일</t>
    <phoneticPr fontId="1" type="noConversion"/>
  </si>
  <si>
    <t>상품명 : SONO 비발디파크 당일투어(12월 1일 ~ 19일) / 수요일</t>
    <phoneticPr fontId="1" type="noConversion"/>
  </si>
  <si>
    <t>상품명 : SONO 비발디파크 당일투어(12월 1일 ~ 19일) / 목,금요일</t>
    <phoneticPr fontId="1" type="noConversion"/>
  </si>
  <si>
    <t>상품명 : SONO 비발디파크 당일투어(12월 1일 ~ 19일) / 토요일</t>
    <phoneticPr fontId="1" type="noConversion"/>
  </si>
  <si>
    <t>구분</t>
    <phoneticPr fontId="1" type="noConversion"/>
  </si>
  <si>
    <t>구분</t>
    <phoneticPr fontId="1" type="noConversion"/>
  </si>
  <si>
    <t>지원금</t>
    <phoneticPr fontId="1" type="noConversion"/>
  </si>
  <si>
    <t>B2C</t>
    <phoneticPr fontId="1" type="noConversion"/>
  </si>
  <si>
    <t>B2C</t>
    <phoneticPr fontId="1" type="noConversion"/>
  </si>
  <si>
    <t>B2B</t>
    <phoneticPr fontId="1" type="noConversion"/>
  </si>
  <si>
    <t>원가</t>
    <phoneticPr fontId="1" type="noConversion"/>
  </si>
  <si>
    <t>원가</t>
    <phoneticPr fontId="1" type="noConversion"/>
  </si>
  <si>
    <t>가이드</t>
    <phoneticPr fontId="1" type="noConversion"/>
  </si>
  <si>
    <t>가이드</t>
    <phoneticPr fontId="1" type="noConversion"/>
  </si>
  <si>
    <t>버스비</t>
    <phoneticPr fontId="1" type="noConversion"/>
  </si>
  <si>
    <t>버스비</t>
    <phoneticPr fontId="1" type="noConversion"/>
  </si>
  <si>
    <t>가이드/기사 식비</t>
    <phoneticPr fontId="1" type="noConversion"/>
  </si>
  <si>
    <t>가이드/기사 식비</t>
    <phoneticPr fontId="1" type="noConversion"/>
  </si>
  <si>
    <t>스키강사</t>
    <phoneticPr fontId="1" type="noConversion"/>
  </si>
  <si>
    <t>스키강사</t>
    <phoneticPr fontId="1" type="noConversion"/>
  </si>
  <si>
    <t>스키보조</t>
    <phoneticPr fontId="1" type="noConversion"/>
  </si>
  <si>
    <t>스키보조</t>
    <phoneticPr fontId="1" type="noConversion"/>
  </si>
  <si>
    <t>나만의 먹걸리 빗기</t>
    <phoneticPr fontId="1" type="noConversion"/>
  </si>
  <si>
    <t>기사 및 가이드 식비</t>
    <phoneticPr fontId="1" type="noConversion"/>
  </si>
  <si>
    <t>부석사 입장료</t>
    <phoneticPr fontId="1" type="noConversion"/>
  </si>
  <si>
    <t>스키복렌탈 4D</t>
    <phoneticPr fontId="1" type="noConversion"/>
  </si>
  <si>
    <t>고글렌탈 4D</t>
    <phoneticPr fontId="1" type="noConversion"/>
  </si>
  <si>
    <t>호텔Standard room+조식</t>
    <phoneticPr fontId="1" type="noConversion"/>
  </si>
  <si>
    <t>호텔Standard room+조식</t>
    <phoneticPr fontId="1" type="noConversion"/>
  </si>
  <si>
    <t>영주호텔</t>
    <phoneticPr fontId="1" type="noConversion"/>
  </si>
  <si>
    <t>영주호텔</t>
    <phoneticPr fontId="1" type="noConversion"/>
  </si>
  <si>
    <t>스키장비+무빙워크 1D</t>
    <phoneticPr fontId="1" type="noConversion"/>
  </si>
  <si>
    <t>스키장비+무빙워크 2D</t>
    <phoneticPr fontId="1" type="noConversion"/>
  </si>
  <si>
    <t>스키장비+무빙워크 3D</t>
    <phoneticPr fontId="1" type="noConversion"/>
  </si>
  <si>
    <t>스키장비+무빙워크 3D</t>
    <phoneticPr fontId="1" type="noConversion"/>
  </si>
  <si>
    <t>스키장비+무빙워크 4D</t>
    <phoneticPr fontId="1" type="noConversion"/>
  </si>
  <si>
    <t>스노위랜드(종일권)</t>
    <phoneticPr fontId="1" type="noConversion"/>
  </si>
  <si>
    <t>비발디파크 패밀리룸(2인1실)</t>
    <phoneticPr fontId="1" type="noConversion"/>
  </si>
  <si>
    <t>비발디파크 패밀리룸(2인1실)</t>
    <phoneticPr fontId="1" type="noConversion"/>
  </si>
  <si>
    <t>조식 1D</t>
    <phoneticPr fontId="1" type="noConversion"/>
  </si>
  <si>
    <t>조식 2D</t>
    <phoneticPr fontId="1" type="noConversion"/>
  </si>
  <si>
    <t>조식 2D</t>
    <phoneticPr fontId="1" type="noConversion"/>
  </si>
  <si>
    <t>회사수익</t>
    <phoneticPr fontId="1" type="noConversion"/>
  </si>
  <si>
    <t>회사수익</t>
    <phoneticPr fontId="1" type="noConversion"/>
  </si>
  <si>
    <t>상품명 : SONO 비발디파크 당일투어(12월 20일 ~ 31일) / 일~화요일</t>
    <phoneticPr fontId="1" type="noConversion"/>
  </si>
  <si>
    <t>상품명 : SONO 비발디파크 당일투어(12월 20일 ~ 31일) / 수요일</t>
    <phoneticPr fontId="1" type="noConversion"/>
  </si>
  <si>
    <t>상품명 : SONO 비발디파크 당일투어(12월 20일 ~ 31일) / 목,금요일</t>
    <phoneticPr fontId="1" type="noConversion"/>
  </si>
  <si>
    <t>상품명 : SONO 비발디파크 당일투어(12월 20일 ~ 31일) / 토요일</t>
    <phoneticPr fontId="1" type="noConversion"/>
  </si>
  <si>
    <t>회사수익</t>
    <phoneticPr fontId="1" type="noConversion"/>
  </si>
  <si>
    <r>
      <t>경북 영주 인삼+체험 1박2일투어</t>
    </r>
    <r>
      <rPr>
        <b/>
        <sz val="14"/>
        <color rgb="FFFF0000"/>
        <rFont val="맑은 고딕"/>
        <family val="3"/>
        <charset val="129"/>
        <scheme val="minor"/>
      </rPr>
      <t xml:space="preserve"> 10~14명</t>
    </r>
    <phoneticPr fontId="1" type="noConversion"/>
  </si>
  <si>
    <r>
      <t>경북 영주 인삼+체험 1박2일투어</t>
    </r>
    <r>
      <rPr>
        <b/>
        <sz val="14"/>
        <color rgb="FFFF0000"/>
        <rFont val="맑은 고딕"/>
        <family val="3"/>
        <charset val="129"/>
        <scheme val="minor"/>
      </rPr>
      <t xml:space="preserve"> 15~35명</t>
    </r>
    <phoneticPr fontId="1" type="noConversion"/>
  </si>
  <si>
    <t>상품명 : SONO 비발디파크 당일투어(1월 2일 ~ 31일) / 일~화요일</t>
    <phoneticPr fontId="1" type="noConversion"/>
  </si>
  <si>
    <t>상품명 : SONO 비발디파크 당일투어(1월 2일 ~ 31일) / 수요일</t>
    <phoneticPr fontId="1" type="noConversion"/>
  </si>
  <si>
    <t>상품명 : SONO 비발디파크 당일투어(1월 2일 ~ 31일) / 목,금요일</t>
    <phoneticPr fontId="1" type="noConversion"/>
  </si>
  <si>
    <t>상품명 : SONO 비발디파크 당일투어(1월 2일 ~ 31일) / 토요일</t>
    <phoneticPr fontId="1" type="noConversion"/>
  </si>
  <si>
    <t>구분</t>
    <phoneticPr fontId="1" type="noConversion"/>
  </si>
  <si>
    <t>지원금</t>
    <phoneticPr fontId="1" type="noConversion"/>
  </si>
  <si>
    <t>B2C</t>
    <phoneticPr fontId="1" type="noConversion"/>
  </si>
  <si>
    <t>B2B</t>
    <phoneticPr fontId="1" type="noConversion"/>
  </si>
  <si>
    <t>원가</t>
    <phoneticPr fontId="1" type="noConversion"/>
  </si>
  <si>
    <t>원가</t>
    <phoneticPr fontId="1" type="noConversion"/>
  </si>
  <si>
    <t>버스비</t>
    <phoneticPr fontId="1" type="noConversion"/>
  </si>
  <si>
    <t>가이드/기사 식비</t>
    <phoneticPr fontId="1" type="noConversion"/>
  </si>
  <si>
    <t>스키보조</t>
    <phoneticPr fontId="1" type="noConversion"/>
  </si>
  <si>
    <t>나만의 먹걸리 빗기</t>
    <phoneticPr fontId="1" type="noConversion"/>
  </si>
  <si>
    <t>기사 및 가이드 식비</t>
    <phoneticPr fontId="1" type="noConversion"/>
  </si>
  <si>
    <t>부석사 입장료</t>
    <phoneticPr fontId="1" type="noConversion"/>
  </si>
  <si>
    <t>스키복렌탈 4D</t>
    <phoneticPr fontId="1" type="noConversion"/>
  </si>
  <si>
    <t>고글렌탈 4D</t>
    <phoneticPr fontId="1" type="noConversion"/>
  </si>
  <si>
    <t>호텔Standard room+조식</t>
    <phoneticPr fontId="1" type="noConversion"/>
  </si>
  <si>
    <t>스키장비+무빙워크 1D</t>
    <phoneticPr fontId="1" type="noConversion"/>
  </si>
  <si>
    <t>스키장비+무빙워크 2D</t>
    <phoneticPr fontId="1" type="noConversion"/>
  </si>
  <si>
    <t>스키장비+무빙워크 3D</t>
    <phoneticPr fontId="1" type="noConversion"/>
  </si>
  <si>
    <t>스키장비+무빙워크 4D</t>
    <phoneticPr fontId="1" type="noConversion"/>
  </si>
  <si>
    <t>스노위랜드(종일권)</t>
    <phoneticPr fontId="1" type="noConversion"/>
  </si>
  <si>
    <t>비발디파크 패밀리룸(2인1실)</t>
    <phoneticPr fontId="1" type="noConversion"/>
  </si>
  <si>
    <t>조식 1D</t>
    <phoneticPr fontId="1" type="noConversion"/>
  </si>
  <si>
    <t>조식 2D</t>
    <phoneticPr fontId="1" type="noConversion"/>
  </si>
  <si>
    <t>회사수익</t>
    <phoneticPr fontId="1" type="noConversion"/>
  </si>
  <si>
    <t>회사수익</t>
    <phoneticPr fontId="1" type="noConversion"/>
  </si>
  <si>
    <t>회사수익</t>
    <phoneticPr fontId="1" type="noConversion"/>
  </si>
  <si>
    <r>
      <t>경북 영주 인삼+체험 1박2일투어</t>
    </r>
    <r>
      <rPr>
        <b/>
        <sz val="14"/>
        <color rgb="FFFF0000"/>
        <rFont val="맑은 고딕"/>
        <family val="3"/>
        <charset val="129"/>
        <scheme val="minor"/>
      </rPr>
      <t xml:space="preserve"> 10~14명</t>
    </r>
    <phoneticPr fontId="1" type="noConversion"/>
  </si>
  <si>
    <r>
      <t>경북 영주 인삼+체험 1박2일투어</t>
    </r>
    <r>
      <rPr>
        <b/>
        <sz val="14"/>
        <color rgb="FFFF0000"/>
        <rFont val="맑은 고딕"/>
        <family val="3"/>
        <charset val="129"/>
        <scheme val="minor"/>
      </rPr>
      <t xml:space="preserve"> 15~35명</t>
    </r>
    <phoneticPr fontId="1" type="noConversion"/>
  </si>
  <si>
    <t>상품명 : SONO 비발디파크 당일투어(2월 1일 ~ 28일) / 일~화요일</t>
    <phoneticPr fontId="1" type="noConversion"/>
  </si>
  <si>
    <t>상품명 : SONO 비발디파크 당일투어(2월 1일 ~ 28일) / 수요일</t>
    <phoneticPr fontId="1" type="noConversion"/>
  </si>
  <si>
    <t>상품명 : SONO 비발디파크 당일투어(2월 1일 ~ 28일) / 목,금요일</t>
    <phoneticPr fontId="1" type="noConversion"/>
  </si>
  <si>
    <t>상품명 : SONO 비발디파크 당일투어(2월 1일 ~ 28일) / 토요일</t>
    <phoneticPr fontId="1" type="noConversion"/>
  </si>
  <si>
    <t>구분</t>
    <phoneticPr fontId="1" type="noConversion"/>
  </si>
  <si>
    <t>구분</t>
    <phoneticPr fontId="1" type="noConversion"/>
  </si>
  <si>
    <t>지원금</t>
    <phoneticPr fontId="1" type="noConversion"/>
  </si>
  <si>
    <t>B2C</t>
    <phoneticPr fontId="1" type="noConversion"/>
  </si>
  <si>
    <t>B2B</t>
    <phoneticPr fontId="1" type="noConversion"/>
  </si>
  <si>
    <t>원가</t>
    <phoneticPr fontId="1" type="noConversion"/>
  </si>
  <si>
    <t>가이드</t>
    <phoneticPr fontId="1" type="noConversion"/>
  </si>
  <si>
    <t>버스비</t>
    <phoneticPr fontId="1" type="noConversion"/>
  </si>
  <si>
    <t>가이드/기사 식비</t>
    <phoneticPr fontId="1" type="noConversion"/>
  </si>
  <si>
    <t>스키강사</t>
    <phoneticPr fontId="1" type="noConversion"/>
  </si>
  <si>
    <t>스키보조</t>
    <phoneticPr fontId="1" type="noConversion"/>
  </si>
  <si>
    <t>나만의 먹걸리 빗기</t>
    <phoneticPr fontId="1" type="noConversion"/>
  </si>
  <si>
    <t>기사 및 가이드 식비</t>
    <phoneticPr fontId="1" type="noConversion"/>
  </si>
  <si>
    <t>부석사 입장료</t>
    <phoneticPr fontId="1" type="noConversion"/>
  </si>
  <si>
    <t>스키복렌탈 4D</t>
    <phoneticPr fontId="1" type="noConversion"/>
  </si>
  <si>
    <t>고글렌탈 4D</t>
    <phoneticPr fontId="1" type="noConversion"/>
  </si>
  <si>
    <t>호텔Standard room+조식</t>
    <phoneticPr fontId="1" type="noConversion"/>
  </si>
  <si>
    <t>영주호텔</t>
    <phoneticPr fontId="1" type="noConversion"/>
  </si>
  <si>
    <t>스키장비+무빙워크 1D</t>
    <phoneticPr fontId="1" type="noConversion"/>
  </si>
  <si>
    <t>스키장비+무빙워크 2D</t>
    <phoneticPr fontId="1" type="noConversion"/>
  </si>
  <si>
    <t>스키장비+무빙워크 3D</t>
    <phoneticPr fontId="1" type="noConversion"/>
  </si>
  <si>
    <t>스키장비+무빙워크 4D</t>
    <phoneticPr fontId="1" type="noConversion"/>
  </si>
  <si>
    <t>스노위랜드(종일권)</t>
    <phoneticPr fontId="1" type="noConversion"/>
  </si>
  <si>
    <t>비발디파크 패밀리룸(2인1실)</t>
    <phoneticPr fontId="1" type="noConversion"/>
  </si>
  <si>
    <t>조식 1D</t>
    <phoneticPr fontId="1" type="noConversion"/>
  </si>
  <si>
    <t>조식 2D</t>
    <phoneticPr fontId="1" type="noConversion"/>
  </si>
  <si>
    <t>회사수익</t>
    <phoneticPr fontId="1" type="noConversion"/>
  </si>
  <si>
    <r>
      <t>경북 영주 인삼+체험 1박2일투어</t>
    </r>
    <r>
      <rPr>
        <b/>
        <sz val="14"/>
        <color rgb="FFFF0000"/>
        <rFont val="맑은 고딕"/>
        <family val="3"/>
        <charset val="129"/>
        <scheme val="minor"/>
      </rPr>
      <t xml:space="preserve"> 10~14명</t>
    </r>
    <phoneticPr fontId="1" type="noConversion"/>
  </si>
  <si>
    <r>
      <t>경북 영주 인삼+체험 1박2일투어</t>
    </r>
    <r>
      <rPr>
        <b/>
        <sz val="14"/>
        <color rgb="FFFF0000"/>
        <rFont val="맑은 고딕"/>
        <family val="3"/>
        <charset val="129"/>
        <scheme val="minor"/>
      </rPr>
      <t xml:space="preserve"> 15~35명</t>
    </r>
    <phoneticPr fontId="1" type="noConversion"/>
  </si>
  <si>
    <t>상품명 : SONO 비발디파크 당일투어(크리스마스연휴)</t>
    <phoneticPr fontId="1" type="noConversion"/>
  </si>
  <si>
    <t>상품명 : SONO 비발디파크 당일투어(12월 20일~25일) / 설연휴</t>
    <phoneticPr fontId="1" type="noConversion"/>
  </si>
  <si>
    <t>구분</t>
    <phoneticPr fontId="1" type="noConversion"/>
  </si>
  <si>
    <t>지원금</t>
    <phoneticPr fontId="1" type="noConversion"/>
  </si>
  <si>
    <t>상품명 : SONO 비발디파크 당일투어(12월 1일 ~ 19일) / 일~목요일</t>
    <phoneticPr fontId="1" type="noConversion"/>
  </si>
  <si>
    <t>상품명 : SONO 비발디파크 당일투어(12월 20일 ~ 31일) / 일~목요일</t>
    <phoneticPr fontId="1" type="noConversion"/>
  </si>
  <si>
    <t>상품명 : SONO 비발디파크 당일투어(1월 2일 ~ 31일) / 일~목요일</t>
    <phoneticPr fontId="1" type="noConversion"/>
  </si>
  <si>
    <t>상품명 : SONO 비발디파크 당일투어(2월 1일 ~ 28일) / 일~목요일</t>
    <phoneticPr fontId="1" type="noConversion"/>
  </si>
  <si>
    <t>얼리버드</t>
    <phoneticPr fontId="1" type="noConversion"/>
  </si>
  <si>
    <t>얼리버드</t>
    <phoneticPr fontId="1" type="noConversion"/>
  </si>
  <si>
    <t>얼리버드</t>
    <phoneticPr fontId="1" type="noConversion"/>
  </si>
  <si>
    <t>기존 일반가보다 높아짐</t>
    <phoneticPr fontId="1" type="noConversion"/>
  </si>
  <si>
    <t>기존 일반가와 동일금액(번동없음)</t>
    <phoneticPr fontId="1" type="noConversion"/>
  </si>
  <si>
    <t>얼리버드</t>
    <phoneticPr fontId="1" type="noConversion"/>
  </si>
  <si>
    <t>얼리버드</t>
    <phoneticPr fontId="1" type="noConversion"/>
  </si>
  <si>
    <t>정상가</t>
    <phoneticPr fontId="1" type="noConversion"/>
  </si>
  <si>
    <t>얼리버드</t>
    <phoneticPr fontId="1" type="noConversion"/>
  </si>
  <si>
    <t>얼리버드</t>
    <phoneticPr fontId="1" type="noConversion"/>
  </si>
  <si>
    <t>정상가</t>
    <phoneticPr fontId="1" type="noConversion"/>
  </si>
  <si>
    <t>얼리버드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</si>
</sst>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rgb="FFFFFFFF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36"/>
      <scheme val="minor"/>
    </font>
    <font>
      <sz val="11"/>
      <color rgb="FFFF000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</fills>
  <borders count="1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FFFFFF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indexed="64"/>
      </top>
      <bottom style="medium">
        <color rgb="FFCCCCCC"/>
      </bottom>
      <diagonal/>
    </border>
    <border>
      <left/>
      <right/>
      <top style="medium">
        <color indexed="64"/>
      </top>
      <bottom style="medium">
        <color rgb="FFCCCCCC"/>
      </bottom>
      <diagonal/>
    </border>
    <border>
      <left/>
      <right style="medium">
        <color rgb="FFCCCCCC"/>
      </right>
      <top style="medium">
        <color indexed="64"/>
      </top>
      <bottom style="medium">
        <color rgb="FFCCCCCC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9" xfId="0" applyFont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3" fontId="5" fillId="4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2" fillId="6" borderId="0" xfId="0" applyFont="1" applyFill="1">
      <alignment vertical="center"/>
    </xf>
    <xf numFmtId="0" fontId="9" fillId="0" borderId="0" xfId="0" applyFont="1">
      <alignment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3" fontId="4" fillId="8" borderId="1" xfId="0" applyNumberFormat="1" applyFont="1" applyFill="1" applyBorder="1" applyAlignment="1">
      <alignment horizontal="right" vertical="center" wrapText="1"/>
    </xf>
    <xf numFmtId="0" fontId="10" fillId="0" borderId="0" xfId="0" applyFont="1">
      <alignment vertical="center"/>
    </xf>
    <xf numFmtId="3" fontId="2" fillId="0" borderId="0" xfId="0" applyNumberFormat="1" applyFont="1">
      <alignment vertical="center"/>
    </xf>
    <xf numFmtId="3" fontId="3" fillId="0" borderId="9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8" fillId="10" borderId="2" xfId="0" applyFont="1" applyFill="1" applyBorder="1" applyAlignment="1">
      <alignment horizontal="center" vertical="center" wrapText="1"/>
    </xf>
    <xf numFmtId="3" fontId="8" fillId="10" borderId="1" xfId="0" applyNumberFormat="1" applyFont="1" applyFill="1" applyBorder="1" applyAlignment="1">
      <alignment horizontal="right" vertical="center" wrapText="1"/>
    </xf>
    <xf numFmtId="0" fontId="8" fillId="9" borderId="2" xfId="0" applyFont="1" applyFill="1" applyBorder="1" applyAlignment="1">
      <alignment horizontal="center" vertical="center" wrapText="1"/>
    </xf>
    <xf numFmtId="3" fontId="8" fillId="9" borderId="1" xfId="0" applyNumberFormat="1" applyFont="1" applyFill="1" applyBorder="1" applyAlignment="1">
      <alignment horizontal="right" vertical="center" wrapText="1"/>
    </xf>
    <xf numFmtId="0" fontId="6" fillId="10" borderId="2" xfId="0" applyFont="1" applyFill="1" applyBorder="1" applyAlignment="1">
      <alignment horizontal="center" vertical="center" wrapText="1"/>
    </xf>
    <xf numFmtId="176" fontId="8" fillId="10" borderId="1" xfId="0" applyNumberFormat="1" applyFont="1" applyFill="1" applyBorder="1" applyAlignment="1">
      <alignment horizontal="right" vertical="center" wrapText="1"/>
    </xf>
    <xf numFmtId="0" fontId="2" fillId="10" borderId="0" xfId="0" applyFont="1" applyFill="1">
      <alignment vertical="center"/>
    </xf>
    <xf numFmtId="0" fontId="2" fillId="9" borderId="0" xfId="0" applyFont="1" applyFill="1">
      <alignment vertical="center"/>
    </xf>
    <xf numFmtId="0" fontId="3" fillId="0" borderId="0" xfId="0" applyFont="1">
      <alignment vertical="center"/>
    </xf>
    <xf numFmtId="0" fontId="8" fillId="7" borderId="4" xfId="0" applyFont="1" applyFill="1" applyBorder="1" applyAlignment="1">
      <alignment vertical="center" wrapText="1"/>
    </xf>
    <xf numFmtId="0" fontId="8" fillId="7" borderId="5" xfId="0" applyFont="1" applyFill="1" applyBorder="1" applyAlignment="1">
      <alignment vertical="center" wrapText="1"/>
    </xf>
    <xf numFmtId="0" fontId="8" fillId="7" borderId="6" xfId="0" applyFont="1" applyFill="1" applyBorder="1" applyAlignment="1">
      <alignment vertical="center" wrapText="1"/>
    </xf>
    <xf numFmtId="0" fontId="8" fillId="7" borderId="7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vertical="center" wrapText="1"/>
    </xf>
    <xf numFmtId="0" fontId="8" fillId="7" borderId="8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6" fillId="9" borderId="2" xfId="0" applyFont="1" applyFill="1" applyBorder="1" applyAlignment="1">
      <alignment horizontal="center" vertical="center" wrapText="1"/>
    </xf>
    <xf numFmtId="176" fontId="8" fillId="9" borderId="1" xfId="0" applyNumberFormat="1" applyFont="1" applyFill="1" applyBorder="1" applyAlignment="1">
      <alignment horizontal="righ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O22"/>
  <sheetViews>
    <sheetView topLeftCell="K1" zoomScale="70" zoomScaleNormal="70" workbookViewId="0">
      <selection activeCell="W20" sqref="W20"/>
    </sheetView>
  </sheetViews>
  <sheetFormatPr defaultRowHeight="16.5" x14ac:dyDescent="0.3"/>
  <cols>
    <col min="1" max="1" width="0" style="1" hidden="1" customWidth="1"/>
    <col min="2" max="2" width="30.125" style="1" hidden="1" customWidth="1"/>
    <col min="3" max="3" width="9.875" style="1" hidden="1" customWidth="1"/>
    <col min="4" max="4" width="15.625" style="1" hidden="1" customWidth="1"/>
    <col min="5" max="5" width="38.5" style="1" hidden="1" customWidth="1"/>
    <col min="6" max="6" width="11" style="13" hidden="1" customWidth="1"/>
    <col min="7" max="7" width="30.125" style="1" hidden="1" customWidth="1"/>
    <col min="8" max="8" width="9.875" style="1" hidden="1" customWidth="1"/>
    <col min="9" max="9" width="15.625" style="1" hidden="1" customWidth="1"/>
    <col min="10" max="10" width="38.5" style="1" hidden="1" customWidth="1"/>
    <col min="11" max="11" width="9" style="13"/>
    <col min="12" max="12" width="30.125" style="1" customWidth="1"/>
    <col min="13" max="13" width="9.875" style="1" customWidth="1"/>
    <col min="14" max="14" width="15.625" style="1" customWidth="1"/>
    <col min="15" max="15" width="38.5" style="1" customWidth="1"/>
    <col min="16" max="16384" width="9" style="1"/>
  </cols>
  <sheetData>
    <row r="1" spans="2:15" ht="32.25" customHeight="1" thickBot="1" x14ac:dyDescent="0.35">
      <c r="L1" s="18"/>
    </row>
    <row r="2" spans="2:15" ht="16.5" customHeight="1" x14ac:dyDescent="0.3">
      <c r="B2" s="39" t="s">
        <v>13</v>
      </c>
      <c r="C2" s="40"/>
      <c r="D2" s="40"/>
      <c r="E2" s="41"/>
      <c r="G2" s="39" t="s">
        <v>12</v>
      </c>
      <c r="H2" s="40"/>
      <c r="I2" s="40"/>
      <c r="J2" s="41"/>
      <c r="L2" s="33" t="s">
        <v>68</v>
      </c>
      <c r="M2" s="34"/>
      <c r="N2" s="34"/>
      <c r="O2" s="35"/>
    </row>
    <row r="3" spans="2:15" ht="17.25" customHeight="1" thickBot="1" x14ac:dyDescent="0.35">
      <c r="B3" s="42"/>
      <c r="C3" s="43"/>
      <c r="D3" s="43"/>
      <c r="E3" s="44"/>
      <c r="G3" s="42"/>
      <c r="H3" s="43"/>
      <c r="I3" s="43"/>
      <c r="J3" s="44"/>
      <c r="L3" s="36"/>
      <c r="M3" s="37"/>
      <c r="N3" s="37"/>
      <c r="O3" s="38"/>
    </row>
    <row r="4" spans="2:15" ht="21" thickBot="1" x14ac:dyDescent="0.35">
      <c r="B4" s="3" t="s">
        <v>0</v>
      </c>
      <c r="C4" s="3" t="s">
        <v>1</v>
      </c>
      <c r="D4" s="3" t="s">
        <v>2</v>
      </c>
      <c r="E4" s="4" t="s">
        <v>3</v>
      </c>
      <c r="G4" s="3" t="s">
        <v>0</v>
      </c>
      <c r="H4" s="3" t="s">
        <v>1</v>
      </c>
      <c r="I4" s="3" t="s">
        <v>2</v>
      </c>
      <c r="J4" s="4" t="s">
        <v>3</v>
      </c>
      <c r="L4" s="3" t="s">
        <v>15</v>
      </c>
      <c r="M4" s="3" t="s">
        <v>1</v>
      </c>
      <c r="N4" s="28" t="s">
        <v>196</v>
      </c>
      <c r="O4" s="4" t="s">
        <v>3</v>
      </c>
    </row>
    <row r="5" spans="2:15" ht="21" thickBot="1" x14ac:dyDescent="0.35">
      <c r="B5" s="5" t="s">
        <v>14</v>
      </c>
      <c r="C5" s="6">
        <v>0</v>
      </c>
      <c r="D5" s="7">
        <v>0</v>
      </c>
      <c r="E5" s="7">
        <f>C5*D5</f>
        <v>0</v>
      </c>
      <c r="G5" s="5" t="s">
        <v>14</v>
      </c>
      <c r="H5" s="6">
        <v>0</v>
      </c>
      <c r="I5" s="7">
        <v>0</v>
      </c>
      <c r="J5" s="7">
        <f>H5*I5</f>
        <v>0</v>
      </c>
      <c r="L5" s="5" t="s">
        <v>24</v>
      </c>
      <c r="M5" s="6">
        <v>30</v>
      </c>
      <c r="N5" s="29">
        <v>95000</v>
      </c>
      <c r="O5" s="7">
        <f>M5*N5</f>
        <v>2850000</v>
      </c>
    </row>
    <row r="6" spans="2:15" ht="21" thickBot="1" x14ac:dyDescent="0.35">
      <c r="B6" s="5" t="s">
        <v>4</v>
      </c>
      <c r="C6" s="6">
        <v>10</v>
      </c>
      <c r="D6" s="7">
        <v>255000</v>
      </c>
      <c r="E6" s="7">
        <f>C6*D6</f>
        <v>2550000</v>
      </c>
      <c r="G6" s="5" t="s">
        <v>4</v>
      </c>
      <c r="H6" s="6">
        <v>15</v>
      </c>
      <c r="I6" s="7">
        <v>230000</v>
      </c>
      <c r="J6" s="7">
        <f>H6*I6</f>
        <v>3450000</v>
      </c>
      <c r="L6" s="5" t="s">
        <v>22</v>
      </c>
      <c r="M6" s="6">
        <v>30</v>
      </c>
      <c r="N6" s="29">
        <v>85000</v>
      </c>
      <c r="O6" s="7">
        <f>M6*N6</f>
        <v>2550000</v>
      </c>
    </row>
    <row r="7" spans="2:15" ht="21" thickBot="1" x14ac:dyDescent="0.35">
      <c r="B7" s="5"/>
      <c r="C7" s="6"/>
      <c r="D7" s="7"/>
      <c r="E7" s="7"/>
      <c r="G7" s="5"/>
      <c r="H7" s="6"/>
      <c r="I7" s="7"/>
      <c r="J7" s="7"/>
      <c r="L7" s="21" t="s">
        <v>23</v>
      </c>
      <c r="M7" s="22">
        <v>30</v>
      </c>
      <c r="N7" s="29">
        <f>O7/M7</f>
        <v>81866.666666666672</v>
      </c>
      <c r="O7" s="23">
        <f>O16</f>
        <v>2456000</v>
      </c>
    </row>
    <row r="8" spans="2:15" ht="21" thickBot="1" x14ac:dyDescent="0.35">
      <c r="B8" s="8" t="s">
        <v>5</v>
      </c>
      <c r="C8" s="9"/>
      <c r="D8" s="9"/>
      <c r="E8" s="10"/>
      <c r="G8" s="8" t="s">
        <v>5</v>
      </c>
      <c r="H8" s="9"/>
      <c r="I8" s="9"/>
      <c r="J8" s="10"/>
      <c r="L8" s="8" t="s">
        <v>5</v>
      </c>
      <c r="M8" s="9"/>
      <c r="N8" s="9"/>
      <c r="O8" s="10">
        <f>O5</f>
        <v>2850000</v>
      </c>
    </row>
    <row r="9" spans="2:15" ht="21" thickBot="1" x14ac:dyDescent="0.35">
      <c r="B9" s="5" t="s">
        <v>11</v>
      </c>
      <c r="C9" s="6">
        <v>1</v>
      </c>
      <c r="D9" s="11">
        <v>250000</v>
      </c>
      <c r="E9" s="7">
        <f t="shared" ref="E9:E16" si="0">C9*D9</f>
        <v>250000</v>
      </c>
      <c r="G9" s="5" t="s">
        <v>11</v>
      </c>
      <c r="H9" s="6">
        <v>1</v>
      </c>
      <c r="I9" s="11">
        <v>250000</v>
      </c>
      <c r="J9" s="7">
        <f t="shared" ref="J9:J16" si="1">H9*I9</f>
        <v>250000</v>
      </c>
      <c r="L9" s="5" t="s">
        <v>18</v>
      </c>
      <c r="M9" s="6">
        <v>1</v>
      </c>
      <c r="N9" s="11">
        <v>440000</v>
      </c>
      <c r="O9" s="7">
        <f t="shared" ref="O9:O15" si="2">M9*N9</f>
        <v>440000</v>
      </c>
    </row>
    <row r="10" spans="2:15" ht="21" thickBot="1" x14ac:dyDescent="0.35">
      <c r="B10" s="5" t="s">
        <v>6</v>
      </c>
      <c r="C10" s="5">
        <v>6</v>
      </c>
      <c r="D10" s="11">
        <v>8000</v>
      </c>
      <c r="E10" s="7">
        <f t="shared" si="0"/>
        <v>48000</v>
      </c>
      <c r="G10" s="5" t="s">
        <v>6</v>
      </c>
      <c r="H10" s="5">
        <v>6</v>
      </c>
      <c r="I10" s="11">
        <v>8000</v>
      </c>
      <c r="J10" s="7">
        <f t="shared" si="1"/>
        <v>48000</v>
      </c>
      <c r="L10" s="5" t="s">
        <v>25</v>
      </c>
      <c r="M10" s="5">
        <v>2</v>
      </c>
      <c r="N10" s="11">
        <v>150000</v>
      </c>
      <c r="O10" s="7">
        <f t="shared" si="2"/>
        <v>300000</v>
      </c>
    </row>
    <row r="11" spans="2:15" ht="21" thickBot="1" x14ac:dyDescent="0.35">
      <c r="B11" s="5"/>
      <c r="C11" s="5"/>
      <c r="D11" s="11"/>
      <c r="E11" s="7"/>
      <c r="G11" s="5"/>
      <c r="H11" s="5"/>
      <c r="I11" s="11"/>
      <c r="J11" s="7"/>
      <c r="L11" s="5" t="s">
        <v>26</v>
      </c>
      <c r="M11" s="5">
        <v>1</v>
      </c>
      <c r="N11" s="11">
        <v>150000</v>
      </c>
      <c r="O11" s="7">
        <f t="shared" si="2"/>
        <v>150000</v>
      </c>
    </row>
    <row r="12" spans="2:15" ht="21" thickBot="1" x14ac:dyDescent="0.35">
      <c r="B12" s="5" t="s">
        <v>7</v>
      </c>
      <c r="C12" s="6">
        <v>10</v>
      </c>
      <c r="D12" s="11">
        <v>25000</v>
      </c>
      <c r="E12" s="7">
        <f t="shared" si="0"/>
        <v>250000</v>
      </c>
      <c r="G12" s="5" t="s">
        <v>7</v>
      </c>
      <c r="H12" s="6">
        <v>15</v>
      </c>
      <c r="I12" s="11">
        <v>25000</v>
      </c>
      <c r="J12" s="7">
        <f t="shared" si="1"/>
        <v>375000</v>
      </c>
      <c r="L12" s="5" t="s">
        <v>17</v>
      </c>
      <c r="M12" s="6">
        <v>3</v>
      </c>
      <c r="N12" s="11">
        <v>12000</v>
      </c>
      <c r="O12" s="7">
        <f t="shared" si="2"/>
        <v>36000</v>
      </c>
    </row>
    <row r="13" spans="2:15" ht="21" thickBot="1" x14ac:dyDescent="0.35">
      <c r="B13" s="5" t="s">
        <v>8</v>
      </c>
      <c r="C13" s="5">
        <v>10</v>
      </c>
      <c r="D13" s="11">
        <v>2000</v>
      </c>
      <c r="E13" s="7">
        <f t="shared" si="0"/>
        <v>20000</v>
      </c>
      <c r="G13" s="5" t="s">
        <v>8</v>
      </c>
      <c r="H13" s="5">
        <v>15</v>
      </c>
      <c r="I13" s="11">
        <v>2000</v>
      </c>
      <c r="J13" s="7">
        <f t="shared" si="1"/>
        <v>30000</v>
      </c>
      <c r="L13" s="5" t="s">
        <v>19</v>
      </c>
      <c r="M13" s="6">
        <v>30</v>
      </c>
      <c r="N13" s="11">
        <v>8000</v>
      </c>
      <c r="O13" s="7">
        <f t="shared" si="2"/>
        <v>240000</v>
      </c>
    </row>
    <row r="14" spans="2:15" ht="21" thickBot="1" x14ac:dyDescent="0.35">
      <c r="B14" s="5"/>
      <c r="C14" s="5"/>
      <c r="D14" s="11"/>
      <c r="E14" s="7"/>
      <c r="G14" s="5"/>
      <c r="H14" s="5"/>
      <c r="I14" s="11"/>
      <c r="J14" s="7"/>
      <c r="L14" s="5" t="s">
        <v>21</v>
      </c>
      <c r="M14" s="6">
        <v>30</v>
      </c>
      <c r="N14" s="11">
        <v>3000</v>
      </c>
      <c r="O14" s="7">
        <f t="shared" si="2"/>
        <v>90000</v>
      </c>
    </row>
    <row r="15" spans="2:15" ht="21" thickBot="1" x14ac:dyDescent="0.35">
      <c r="B15" s="5" t="s">
        <v>10</v>
      </c>
      <c r="C15" s="5">
        <v>6</v>
      </c>
      <c r="D15" s="11">
        <v>90000</v>
      </c>
      <c r="E15" s="7">
        <f t="shared" si="0"/>
        <v>540000</v>
      </c>
      <c r="F15" s="13" t="s">
        <v>9</v>
      </c>
      <c r="G15" s="5" t="s">
        <v>10</v>
      </c>
      <c r="H15" s="5">
        <v>9</v>
      </c>
      <c r="I15" s="11">
        <v>90000</v>
      </c>
      <c r="J15" s="7">
        <f t="shared" si="1"/>
        <v>810000</v>
      </c>
      <c r="L15" s="5" t="s">
        <v>20</v>
      </c>
      <c r="M15" s="6">
        <v>30</v>
      </c>
      <c r="N15" s="11">
        <v>40000</v>
      </c>
      <c r="O15" s="7">
        <f t="shared" si="2"/>
        <v>1200000</v>
      </c>
    </row>
    <row r="16" spans="2:15" ht="21" thickBot="1" x14ac:dyDescent="0.35">
      <c r="B16" s="12"/>
      <c r="C16" s="5"/>
      <c r="D16" s="11">
        <v>0</v>
      </c>
      <c r="E16" s="7">
        <f t="shared" si="0"/>
        <v>0</v>
      </c>
      <c r="G16" s="12"/>
      <c r="H16" s="5"/>
      <c r="I16" s="11">
        <v>0</v>
      </c>
      <c r="J16" s="7">
        <f t="shared" si="1"/>
        <v>0</v>
      </c>
      <c r="L16" s="8" t="s">
        <v>5</v>
      </c>
      <c r="M16" s="9"/>
      <c r="N16" s="9"/>
      <c r="O16" s="10">
        <f>SUM(O9:O15)</f>
        <v>2456000</v>
      </c>
    </row>
    <row r="17" spans="2:15" ht="24.75" customHeight="1" thickBot="1" x14ac:dyDescent="0.35">
      <c r="B17" s="8" t="s">
        <v>5</v>
      </c>
      <c r="C17" s="9"/>
      <c r="D17" s="9"/>
      <c r="E17" s="10">
        <f>SUM(E9:E16)</f>
        <v>1108000</v>
      </c>
      <c r="G17" s="8" t="s">
        <v>5</v>
      </c>
      <c r="H17" s="9"/>
      <c r="I17" s="9"/>
      <c r="J17" s="10">
        <f>SUM(J9:J16)</f>
        <v>1513000</v>
      </c>
      <c r="L17" s="15" t="s">
        <v>16</v>
      </c>
      <c r="M17" s="16"/>
      <c r="N17" s="16"/>
      <c r="O17" s="17">
        <f>O8-O16</f>
        <v>394000</v>
      </c>
    </row>
    <row r="18" spans="2:15" ht="24.75" customHeight="1" thickBot="1" x14ac:dyDescent="0.35">
      <c r="B18" s="8" t="s">
        <v>5</v>
      </c>
      <c r="C18" s="9"/>
      <c r="D18" s="9"/>
      <c r="E18" s="10">
        <f>SUM(E9:E17)</f>
        <v>2216000</v>
      </c>
      <c r="G18" s="8" t="s">
        <v>5</v>
      </c>
      <c r="H18" s="9"/>
      <c r="I18" s="9"/>
      <c r="J18" s="10">
        <f>SUM(J9:J17)</f>
        <v>3026000</v>
      </c>
    </row>
    <row r="19" spans="2:15" ht="17.25" thickBot="1" x14ac:dyDescent="0.35"/>
    <row r="20" spans="2:15" ht="20.25" x14ac:dyDescent="0.3">
      <c r="B20" s="39" t="s">
        <v>13</v>
      </c>
      <c r="C20" s="40"/>
      <c r="D20" s="40"/>
      <c r="E20" s="41"/>
      <c r="G20" s="39" t="s">
        <v>12</v>
      </c>
      <c r="H20" s="40"/>
      <c r="I20" s="40"/>
      <c r="J20" s="41"/>
    </row>
    <row r="22" spans="2:15" x14ac:dyDescent="0.3">
      <c r="N22" s="19"/>
      <c r="O22" s="19"/>
    </row>
  </sheetData>
  <mergeCells count="5">
    <mergeCell ref="L2:O3"/>
    <mergeCell ref="G20:J20"/>
    <mergeCell ref="B20:E20"/>
    <mergeCell ref="G2:J3"/>
    <mergeCell ref="B2:E3"/>
  </mergeCells>
  <phoneticPr fontId="1" type="noConversion"/>
  <pageMargins left="0.39370078740157483" right="0.39370078740157483" top="0.39370078740157483" bottom="0.3937007874015748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E114"/>
  <sheetViews>
    <sheetView topLeftCell="K85" zoomScale="55" zoomScaleNormal="55" workbookViewId="0">
      <selection activeCell="W82" sqref="W82"/>
    </sheetView>
  </sheetViews>
  <sheetFormatPr defaultRowHeight="16.5" x14ac:dyDescent="0.3"/>
  <cols>
    <col min="1" max="1" width="0" style="1" hidden="1" customWidth="1"/>
    <col min="2" max="2" width="30.125" style="1" hidden="1" customWidth="1"/>
    <col min="3" max="3" width="9.875" style="1" hidden="1" customWidth="1"/>
    <col min="4" max="4" width="15.625" style="1" hidden="1" customWidth="1"/>
    <col min="5" max="5" width="38.5" style="1" hidden="1" customWidth="1"/>
    <col min="6" max="6" width="11" style="13" hidden="1" customWidth="1"/>
    <col min="7" max="7" width="30.125" style="1" hidden="1" customWidth="1"/>
    <col min="8" max="8" width="9.875" style="1" hidden="1" customWidth="1"/>
    <col min="9" max="9" width="15.625" style="1" hidden="1" customWidth="1"/>
    <col min="10" max="10" width="38.5" style="1" hidden="1" customWidth="1"/>
    <col min="11" max="11" width="3.25" style="13" customWidth="1"/>
    <col min="12" max="12" width="34.375" style="1" customWidth="1"/>
    <col min="13" max="13" width="9.875" style="1" customWidth="1"/>
    <col min="14" max="14" width="15.625" style="1" customWidth="1"/>
    <col min="15" max="15" width="23.375" style="1" customWidth="1"/>
    <col min="16" max="16" width="9" style="1"/>
    <col min="17" max="17" width="34.375" style="1" customWidth="1"/>
    <col min="18" max="18" width="9.875" style="1" customWidth="1"/>
    <col min="19" max="19" width="15.625" style="1" customWidth="1"/>
    <col min="20" max="20" width="23.375" style="1" customWidth="1"/>
    <col min="21" max="21" width="9" style="1"/>
    <col min="22" max="22" width="34.375" style="1" customWidth="1"/>
    <col min="23" max="23" width="9.875" style="1" customWidth="1"/>
    <col min="24" max="24" width="15.625" style="1" customWidth="1"/>
    <col min="25" max="25" width="23.375" style="1" customWidth="1"/>
    <col min="26" max="26" width="9" style="1"/>
    <col min="27" max="27" width="28.5" style="1" customWidth="1"/>
    <col min="28" max="16384" width="9" style="1"/>
  </cols>
  <sheetData>
    <row r="1" spans="2:31" ht="32.25" customHeight="1" thickBot="1" x14ac:dyDescent="0.35">
      <c r="L1" s="18"/>
      <c r="Q1" s="18"/>
      <c r="V1" s="18"/>
    </row>
    <row r="2" spans="2:31" ht="16.5" customHeight="1" x14ac:dyDescent="0.3">
      <c r="B2" s="39" t="s">
        <v>13</v>
      </c>
      <c r="C2" s="40"/>
      <c r="D2" s="40"/>
      <c r="E2" s="41"/>
      <c r="G2" s="39" t="s">
        <v>12</v>
      </c>
      <c r="H2" s="40"/>
      <c r="I2" s="40"/>
      <c r="J2" s="41"/>
      <c r="L2" s="33" t="s">
        <v>191</v>
      </c>
      <c r="M2" s="34"/>
      <c r="N2" s="34"/>
      <c r="O2" s="35"/>
      <c r="Q2" s="33" t="s">
        <v>31</v>
      </c>
      <c r="R2" s="34"/>
      <c r="S2" s="34"/>
      <c r="T2" s="35"/>
      <c r="V2" s="33" t="s">
        <v>32</v>
      </c>
      <c r="W2" s="34"/>
      <c r="X2" s="34"/>
      <c r="Y2" s="35"/>
    </row>
    <row r="3" spans="2:31" ht="17.25" customHeight="1" thickBot="1" x14ac:dyDescent="0.35">
      <c r="B3" s="42"/>
      <c r="C3" s="43"/>
      <c r="D3" s="43"/>
      <c r="E3" s="44"/>
      <c r="G3" s="42"/>
      <c r="H3" s="43"/>
      <c r="I3" s="43"/>
      <c r="J3" s="44"/>
      <c r="L3" s="36"/>
      <c r="M3" s="37"/>
      <c r="N3" s="37"/>
      <c r="O3" s="38"/>
      <c r="Q3" s="36"/>
      <c r="R3" s="37"/>
      <c r="S3" s="37"/>
      <c r="T3" s="38"/>
      <c r="V3" s="36"/>
      <c r="W3" s="37"/>
      <c r="X3" s="37"/>
      <c r="Y3" s="38"/>
    </row>
    <row r="4" spans="2:31" ht="21" thickBot="1" x14ac:dyDescent="0.35">
      <c r="B4" s="2"/>
      <c r="C4" s="2"/>
      <c r="D4" s="2"/>
      <c r="E4" s="2"/>
      <c r="G4" s="2"/>
      <c r="H4" s="2"/>
      <c r="I4" s="2"/>
      <c r="J4" s="2"/>
      <c r="L4" s="20">
        <f>N6</f>
        <v>280000</v>
      </c>
      <c r="M4" s="45"/>
      <c r="N4" s="46"/>
      <c r="O4" s="47"/>
      <c r="Q4" s="20">
        <f>S6</f>
        <v>295000</v>
      </c>
      <c r="R4" s="45"/>
      <c r="S4" s="46"/>
      <c r="T4" s="47"/>
      <c r="V4" s="20">
        <f>X6</f>
        <v>320000</v>
      </c>
      <c r="W4" s="45"/>
      <c r="X4" s="46"/>
      <c r="Y4" s="47"/>
    </row>
    <row r="5" spans="2:31" ht="21" thickBot="1" x14ac:dyDescent="0.35">
      <c r="B5" s="3" t="s">
        <v>0</v>
      </c>
      <c r="C5" s="3" t="s">
        <v>1</v>
      </c>
      <c r="D5" s="3" t="s">
        <v>2</v>
      </c>
      <c r="E5" s="4" t="s">
        <v>3</v>
      </c>
      <c r="G5" s="3" t="s">
        <v>0</v>
      </c>
      <c r="H5" s="3" t="s">
        <v>1</v>
      </c>
      <c r="I5" s="3" t="s">
        <v>2</v>
      </c>
      <c r="J5" s="4" t="s">
        <v>3</v>
      </c>
      <c r="L5" s="3" t="s">
        <v>15</v>
      </c>
      <c r="M5" s="3" t="s">
        <v>1</v>
      </c>
      <c r="N5" s="26" t="s">
        <v>195</v>
      </c>
      <c r="O5" s="4" t="s">
        <v>3</v>
      </c>
      <c r="Q5" s="3" t="s">
        <v>15</v>
      </c>
      <c r="R5" s="3" t="s">
        <v>1</v>
      </c>
      <c r="S5" s="26" t="s">
        <v>196</v>
      </c>
      <c r="T5" s="4" t="s">
        <v>3</v>
      </c>
      <c r="V5" s="3" t="s">
        <v>15</v>
      </c>
      <c r="W5" s="3" t="s">
        <v>1</v>
      </c>
      <c r="X5" s="24" t="s">
        <v>197</v>
      </c>
      <c r="Y5" s="4" t="s">
        <v>3</v>
      </c>
      <c r="AA5" s="30"/>
      <c r="AB5" s="48" t="s">
        <v>198</v>
      </c>
      <c r="AC5" s="48"/>
      <c r="AD5" s="48"/>
      <c r="AE5" s="48"/>
    </row>
    <row r="6" spans="2:31" ht="21" thickBot="1" x14ac:dyDescent="0.35">
      <c r="B6" s="5" t="s">
        <v>14</v>
      </c>
      <c r="C6" s="6">
        <v>0</v>
      </c>
      <c r="D6" s="7">
        <v>0</v>
      </c>
      <c r="E6" s="7">
        <f>C6*D6</f>
        <v>0</v>
      </c>
      <c r="G6" s="5" t="s">
        <v>14</v>
      </c>
      <c r="H6" s="6">
        <v>0</v>
      </c>
      <c r="I6" s="7">
        <v>0</v>
      </c>
      <c r="J6" s="7">
        <f>H6*I6</f>
        <v>0</v>
      </c>
      <c r="L6" s="5" t="s">
        <v>24</v>
      </c>
      <c r="M6" s="6">
        <v>30</v>
      </c>
      <c r="N6" s="27">
        <v>280000</v>
      </c>
      <c r="O6" s="7">
        <f>M6*N6</f>
        <v>8400000</v>
      </c>
      <c r="Q6" s="5" t="s">
        <v>24</v>
      </c>
      <c r="R6" s="6">
        <v>30</v>
      </c>
      <c r="S6" s="27">
        <v>295000</v>
      </c>
      <c r="T6" s="7">
        <f>R6*S6</f>
        <v>8850000</v>
      </c>
      <c r="V6" s="5" t="s">
        <v>24</v>
      </c>
      <c r="W6" s="6">
        <v>30</v>
      </c>
      <c r="X6" s="25">
        <v>320000</v>
      </c>
      <c r="Y6" s="7">
        <f>W6*X6</f>
        <v>9600000</v>
      </c>
      <c r="AA6" s="31"/>
      <c r="AB6" s="48" t="s">
        <v>199</v>
      </c>
      <c r="AC6" s="48"/>
      <c r="AD6" s="48"/>
      <c r="AE6" s="48"/>
    </row>
    <row r="7" spans="2:31" ht="21" thickBot="1" x14ac:dyDescent="0.35">
      <c r="B7" s="5" t="s">
        <v>4</v>
      </c>
      <c r="C7" s="6">
        <v>10</v>
      </c>
      <c r="D7" s="7">
        <v>255000</v>
      </c>
      <c r="E7" s="7">
        <f>C7*D7</f>
        <v>2550000</v>
      </c>
      <c r="G7" s="5" t="s">
        <v>4</v>
      </c>
      <c r="H7" s="6">
        <v>15</v>
      </c>
      <c r="I7" s="7">
        <v>230000</v>
      </c>
      <c r="J7" s="7">
        <f>H7*I7</f>
        <v>3450000</v>
      </c>
      <c r="L7" s="5" t="s">
        <v>22</v>
      </c>
      <c r="M7" s="6">
        <v>30</v>
      </c>
      <c r="N7" s="27">
        <v>255000</v>
      </c>
      <c r="O7" s="7">
        <f>M7*N7</f>
        <v>7650000</v>
      </c>
      <c r="Q7" s="5" t="s">
        <v>22</v>
      </c>
      <c r="R7" s="6">
        <v>30</v>
      </c>
      <c r="S7" s="27">
        <v>270000</v>
      </c>
      <c r="T7" s="7">
        <f>R7*S7</f>
        <v>8100000</v>
      </c>
      <c r="V7" s="5" t="s">
        <v>22</v>
      </c>
      <c r="W7" s="6">
        <v>30</v>
      </c>
      <c r="X7" s="25">
        <f>X6-25000</f>
        <v>295000</v>
      </c>
      <c r="Y7" s="7">
        <f>W7*X7</f>
        <v>8850000</v>
      </c>
    </row>
    <row r="8" spans="2:31" ht="21" thickBot="1" x14ac:dyDescent="0.35">
      <c r="B8" s="5"/>
      <c r="C8" s="6"/>
      <c r="D8" s="7"/>
      <c r="E8" s="7"/>
      <c r="G8" s="5"/>
      <c r="H8" s="6"/>
      <c r="I8" s="7"/>
      <c r="J8" s="7"/>
      <c r="L8" s="21" t="s">
        <v>23</v>
      </c>
      <c r="M8" s="22">
        <v>30</v>
      </c>
      <c r="N8" s="27">
        <f>O8/M8</f>
        <v>233700</v>
      </c>
      <c r="O8" s="23">
        <f>O21</f>
        <v>7011000</v>
      </c>
      <c r="Q8" s="21" t="s">
        <v>23</v>
      </c>
      <c r="R8" s="22">
        <v>30</v>
      </c>
      <c r="S8" s="27">
        <f>T8/R8</f>
        <v>241200</v>
      </c>
      <c r="T8" s="23">
        <f>T21</f>
        <v>7236000</v>
      </c>
      <c r="V8" s="21" t="s">
        <v>23</v>
      </c>
      <c r="W8" s="22">
        <v>30</v>
      </c>
      <c r="X8" s="25">
        <f>Y8/W8</f>
        <v>274366.66666666669</v>
      </c>
      <c r="Y8" s="23">
        <f>Y21</f>
        <v>8231000</v>
      </c>
    </row>
    <row r="9" spans="2:31" ht="21" thickBot="1" x14ac:dyDescent="0.35">
      <c r="B9" s="8" t="s">
        <v>5</v>
      </c>
      <c r="C9" s="9"/>
      <c r="D9" s="9"/>
      <c r="E9" s="10"/>
      <c r="G9" s="8" t="s">
        <v>5</v>
      </c>
      <c r="H9" s="9"/>
      <c r="I9" s="9"/>
      <c r="J9" s="10"/>
      <c r="L9" s="8" t="s">
        <v>5</v>
      </c>
      <c r="M9" s="9"/>
      <c r="N9" s="9"/>
      <c r="O9" s="10">
        <f>O6</f>
        <v>8400000</v>
      </c>
      <c r="Q9" s="8" t="s">
        <v>5</v>
      </c>
      <c r="R9" s="9"/>
      <c r="S9" s="9"/>
      <c r="T9" s="10">
        <f>T6</f>
        <v>8850000</v>
      </c>
      <c r="V9" s="8" t="s">
        <v>5</v>
      </c>
      <c r="W9" s="9"/>
      <c r="X9" s="9"/>
      <c r="Y9" s="10">
        <f>Y6</f>
        <v>9600000</v>
      </c>
    </row>
    <row r="10" spans="2:31" ht="21" thickBot="1" x14ac:dyDescent="0.35">
      <c r="B10" s="5" t="s">
        <v>11</v>
      </c>
      <c r="C10" s="6">
        <v>1</v>
      </c>
      <c r="D10" s="11">
        <v>250000</v>
      </c>
      <c r="E10" s="7">
        <f t="shared" ref="E10:E21" si="0">C10*D10</f>
        <v>250000</v>
      </c>
      <c r="G10" s="5" t="s">
        <v>11</v>
      </c>
      <c r="H10" s="6">
        <v>1</v>
      </c>
      <c r="I10" s="11">
        <v>250000</v>
      </c>
      <c r="J10" s="7">
        <f t="shared" ref="J10:J21" si="1">H10*I10</f>
        <v>250000</v>
      </c>
      <c r="L10" s="5" t="s">
        <v>18</v>
      </c>
      <c r="M10" s="6">
        <v>1</v>
      </c>
      <c r="N10" s="11">
        <v>440000</v>
      </c>
      <c r="O10" s="7">
        <f t="shared" ref="O10:O20" si="2">M10*N10</f>
        <v>440000</v>
      </c>
      <c r="Q10" s="5" t="s">
        <v>18</v>
      </c>
      <c r="R10" s="6">
        <v>1</v>
      </c>
      <c r="S10" s="11">
        <v>440000</v>
      </c>
      <c r="T10" s="7">
        <f t="shared" ref="T10:T20" si="3">R10*S10</f>
        <v>440000</v>
      </c>
      <c r="V10" s="5" t="s">
        <v>18</v>
      </c>
      <c r="W10" s="6">
        <v>1</v>
      </c>
      <c r="X10" s="11">
        <v>440000</v>
      </c>
      <c r="Y10" s="7">
        <f t="shared" ref="Y10:Y20" si="4">W10*X10</f>
        <v>440000</v>
      </c>
    </row>
    <row r="11" spans="2:31" ht="21" thickBot="1" x14ac:dyDescent="0.35">
      <c r="B11" s="5" t="s">
        <v>6</v>
      </c>
      <c r="C11" s="5">
        <v>6</v>
      </c>
      <c r="D11" s="11">
        <v>8000</v>
      </c>
      <c r="E11" s="7">
        <f t="shared" si="0"/>
        <v>48000</v>
      </c>
      <c r="G11" s="5" t="s">
        <v>6</v>
      </c>
      <c r="H11" s="5">
        <v>6</v>
      </c>
      <c r="I11" s="11">
        <v>8000</v>
      </c>
      <c r="J11" s="7">
        <f t="shared" si="1"/>
        <v>48000</v>
      </c>
      <c r="L11" s="5" t="s">
        <v>25</v>
      </c>
      <c r="M11" s="5">
        <v>2</v>
      </c>
      <c r="N11" s="11">
        <v>150000</v>
      </c>
      <c r="O11" s="7">
        <f t="shared" si="2"/>
        <v>300000</v>
      </c>
      <c r="Q11" s="5" t="s">
        <v>25</v>
      </c>
      <c r="R11" s="5">
        <v>2</v>
      </c>
      <c r="S11" s="11">
        <v>150000</v>
      </c>
      <c r="T11" s="7">
        <f t="shared" si="3"/>
        <v>300000</v>
      </c>
      <c r="V11" s="5" t="s">
        <v>25</v>
      </c>
      <c r="W11" s="5">
        <v>2</v>
      </c>
      <c r="X11" s="11">
        <v>150000</v>
      </c>
      <c r="Y11" s="7">
        <f t="shared" si="4"/>
        <v>300000</v>
      </c>
    </row>
    <row r="12" spans="2:31" ht="21" thickBot="1" x14ac:dyDescent="0.35">
      <c r="B12" s="5"/>
      <c r="C12" s="5"/>
      <c r="D12" s="11"/>
      <c r="E12" s="7"/>
      <c r="G12" s="5"/>
      <c r="H12" s="5"/>
      <c r="I12" s="11"/>
      <c r="J12" s="7"/>
      <c r="L12" s="5" t="s">
        <v>26</v>
      </c>
      <c r="M12" s="5">
        <v>1</v>
      </c>
      <c r="N12" s="11">
        <v>150000</v>
      </c>
      <c r="O12" s="7">
        <f t="shared" si="2"/>
        <v>150000</v>
      </c>
      <c r="Q12" s="5" t="s">
        <v>26</v>
      </c>
      <c r="R12" s="5">
        <v>1</v>
      </c>
      <c r="S12" s="11">
        <v>150000</v>
      </c>
      <c r="T12" s="7">
        <f t="shared" si="3"/>
        <v>150000</v>
      </c>
      <c r="V12" s="5" t="s">
        <v>26</v>
      </c>
      <c r="W12" s="5">
        <v>1</v>
      </c>
      <c r="X12" s="11">
        <v>150000</v>
      </c>
      <c r="Y12" s="7">
        <f t="shared" si="4"/>
        <v>150000</v>
      </c>
    </row>
    <row r="13" spans="2:31" ht="21" thickBot="1" x14ac:dyDescent="0.35">
      <c r="B13" s="5" t="s">
        <v>7</v>
      </c>
      <c r="C13" s="6">
        <v>10</v>
      </c>
      <c r="D13" s="11">
        <v>25000</v>
      </c>
      <c r="E13" s="7">
        <f t="shared" si="0"/>
        <v>250000</v>
      </c>
      <c r="G13" s="5" t="s">
        <v>7</v>
      </c>
      <c r="H13" s="6">
        <v>15</v>
      </c>
      <c r="I13" s="11">
        <v>25000</v>
      </c>
      <c r="J13" s="7">
        <f t="shared" si="1"/>
        <v>375000</v>
      </c>
      <c r="L13" s="5" t="s">
        <v>17</v>
      </c>
      <c r="M13" s="6">
        <v>3</v>
      </c>
      <c r="N13" s="11">
        <v>12000</v>
      </c>
      <c r="O13" s="7">
        <f t="shared" si="2"/>
        <v>36000</v>
      </c>
      <c r="P13" s="14"/>
      <c r="Q13" s="5" t="s">
        <v>17</v>
      </c>
      <c r="R13" s="6">
        <v>3</v>
      </c>
      <c r="S13" s="11">
        <v>12000</v>
      </c>
      <c r="T13" s="7">
        <f t="shared" si="3"/>
        <v>36000</v>
      </c>
      <c r="V13" s="5" t="s">
        <v>17</v>
      </c>
      <c r="W13" s="6">
        <v>3</v>
      </c>
      <c r="X13" s="11">
        <v>12000</v>
      </c>
      <c r="Y13" s="7">
        <f t="shared" si="4"/>
        <v>36000</v>
      </c>
    </row>
    <row r="14" spans="2:31" ht="21" thickBot="1" x14ac:dyDescent="0.35">
      <c r="B14" s="5" t="s">
        <v>8</v>
      </c>
      <c r="C14" s="5">
        <v>10</v>
      </c>
      <c r="D14" s="11">
        <v>2000</v>
      </c>
      <c r="E14" s="7">
        <f t="shared" si="0"/>
        <v>20000</v>
      </c>
      <c r="G14" s="5" t="s">
        <v>8</v>
      </c>
      <c r="H14" s="5">
        <v>15</v>
      </c>
      <c r="I14" s="11">
        <v>2000</v>
      </c>
      <c r="J14" s="7">
        <f t="shared" si="1"/>
        <v>30000</v>
      </c>
      <c r="L14" s="5" t="s">
        <v>33</v>
      </c>
      <c r="M14" s="6">
        <v>30</v>
      </c>
      <c r="N14" s="11">
        <v>16000</v>
      </c>
      <c r="O14" s="7">
        <f t="shared" si="2"/>
        <v>480000</v>
      </c>
      <c r="P14" s="14"/>
      <c r="Q14" s="5" t="s">
        <v>19</v>
      </c>
      <c r="R14" s="6">
        <v>30</v>
      </c>
      <c r="S14" s="11">
        <v>16000</v>
      </c>
      <c r="T14" s="7">
        <f t="shared" si="3"/>
        <v>480000</v>
      </c>
      <c r="U14" s="1">
        <v>22</v>
      </c>
      <c r="V14" s="5" t="s">
        <v>19</v>
      </c>
      <c r="W14" s="6">
        <v>30</v>
      </c>
      <c r="X14" s="11">
        <v>16000</v>
      </c>
      <c r="Y14" s="7">
        <f t="shared" si="4"/>
        <v>480000</v>
      </c>
    </row>
    <row r="15" spans="2:31" ht="21" thickBot="1" x14ac:dyDescent="0.35">
      <c r="B15" s="5"/>
      <c r="C15" s="5"/>
      <c r="D15" s="11"/>
      <c r="E15" s="7"/>
      <c r="G15" s="5"/>
      <c r="H15" s="5"/>
      <c r="I15" s="11"/>
      <c r="J15" s="7"/>
      <c r="L15" s="5" t="s">
        <v>34</v>
      </c>
      <c r="M15" s="6">
        <v>30</v>
      </c>
      <c r="N15" s="11">
        <v>6000</v>
      </c>
      <c r="O15" s="7">
        <f t="shared" si="2"/>
        <v>180000</v>
      </c>
      <c r="P15" s="14"/>
      <c r="Q15" s="5" t="s">
        <v>21</v>
      </c>
      <c r="R15" s="6">
        <v>30</v>
      </c>
      <c r="S15" s="11">
        <v>6000</v>
      </c>
      <c r="T15" s="7">
        <f t="shared" si="3"/>
        <v>180000</v>
      </c>
      <c r="V15" s="5" t="s">
        <v>21</v>
      </c>
      <c r="W15" s="6">
        <v>30</v>
      </c>
      <c r="X15" s="11">
        <v>6000</v>
      </c>
      <c r="Y15" s="7">
        <f t="shared" si="4"/>
        <v>180000</v>
      </c>
    </row>
    <row r="16" spans="2:31" ht="21" thickBot="1" x14ac:dyDescent="0.35">
      <c r="B16" s="5" t="s">
        <v>10</v>
      </c>
      <c r="C16" s="5">
        <v>6</v>
      </c>
      <c r="D16" s="11">
        <v>90000</v>
      </c>
      <c r="E16" s="7">
        <f t="shared" si="0"/>
        <v>540000</v>
      </c>
      <c r="F16" s="13" t="s">
        <v>9</v>
      </c>
      <c r="G16" s="5" t="s">
        <v>10</v>
      </c>
      <c r="H16" s="5">
        <v>9</v>
      </c>
      <c r="I16" s="11">
        <v>90000</v>
      </c>
      <c r="J16" s="7">
        <f t="shared" si="1"/>
        <v>810000</v>
      </c>
      <c r="L16" s="5" t="s">
        <v>27</v>
      </c>
      <c r="M16" s="6">
        <v>32</v>
      </c>
      <c r="N16" s="11">
        <v>40000</v>
      </c>
      <c r="O16" s="7">
        <f t="shared" si="2"/>
        <v>1280000</v>
      </c>
      <c r="P16" s="14"/>
      <c r="Q16" s="5" t="s">
        <v>27</v>
      </c>
      <c r="R16" s="6">
        <v>32</v>
      </c>
      <c r="S16" s="11">
        <v>40000</v>
      </c>
      <c r="T16" s="7">
        <f t="shared" si="3"/>
        <v>1280000</v>
      </c>
      <c r="V16" s="5" t="s">
        <v>27</v>
      </c>
      <c r="W16" s="6">
        <v>32</v>
      </c>
      <c r="X16" s="11">
        <v>45000</v>
      </c>
      <c r="Y16" s="7">
        <f t="shared" si="4"/>
        <v>1440000</v>
      </c>
    </row>
    <row r="17" spans="2:25" ht="21" thickBot="1" x14ac:dyDescent="0.35">
      <c r="B17" s="5"/>
      <c r="C17" s="5"/>
      <c r="D17" s="11"/>
      <c r="E17" s="7"/>
      <c r="G17" s="5"/>
      <c r="H17" s="5"/>
      <c r="I17" s="11"/>
      <c r="J17" s="7"/>
      <c r="L17" s="5" t="s">
        <v>28</v>
      </c>
      <c r="M17" s="6">
        <v>32</v>
      </c>
      <c r="N17" s="11">
        <v>40000</v>
      </c>
      <c r="O17" s="7">
        <f t="shared" si="2"/>
        <v>1280000</v>
      </c>
      <c r="P17" s="14"/>
      <c r="Q17" s="5" t="s">
        <v>28</v>
      </c>
      <c r="R17" s="6">
        <v>32</v>
      </c>
      <c r="S17" s="11">
        <v>40000</v>
      </c>
      <c r="T17" s="7">
        <f t="shared" si="3"/>
        <v>1280000</v>
      </c>
      <c r="V17" s="5" t="s">
        <v>28</v>
      </c>
      <c r="W17" s="6">
        <v>32</v>
      </c>
      <c r="X17" s="11">
        <v>45000</v>
      </c>
      <c r="Y17" s="7">
        <f t="shared" si="4"/>
        <v>1440000</v>
      </c>
    </row>
    <row r="18" spans="2:25" ht="21" thickBot="1" x14ac:dyDescent="0.35">
      <c r="B18" s="5"/>
      <c r="C18" s="5"/>
      <c r="D18" s="11"/>
      <c r="E18" s="7"/>
      <c r="G18" s="5"/>
      <c r="H18" s="5"/>
      <c r="I18" s="11"/>
      <c r="J18" s="7"/>
      <c r="L18" s="5" t="s">
        <v>35</v>
      </c>
      <c r="M18" s="6">
        <v>30</v>
      </c>
      <c r="N18" s="11">
        <v>31000</v>
      </c>
      <c r="O18" s="7">
        <f t="shared" si="2"/>
        <v>930000</v>
      </c>
      <c r="P18" s="14"/>
      <c r="Q18" s="5" t="s">
        <v>35</v>
      </c>
      <c r="R18" s="6">
        <v>30</v>
      </c>
      <c r="S18" s="11">
        <v>31000</v>
      </c>
      <c r="T18" s="7">
        <f t="shared" si="3"/>
        <v>930000</v>
      </c>
      <c r="V18" s="5" t="s">
        <v>35</v>
      </c>
      <c r="W18" s="6">
        <v>30</v>
      </c>
      <c r="X18" s="11">
        <v>31000</v>
      </c>
      <c r="Y18" s="7">
        <f t="shared" si="4"/>
        <v>930000</v>
      </c>
    </row>
    <row r="19" spans="2:25" ht="21" customHeight="1" thickBot="1" x14ac:dyDescent="0.35">
      <c r="B19" s="5"/>
      <c r="C19" s="5"/>
      <c r="D19" s="11"/>
      <c r="E19" s="7"/>
      <c r="G19" s="5"/>
      <c r="H19" s="5"/>
      <c r="I19" s="11"/>
      <c r="J19" s="7"/>
      <c r="L19" s="5" t="s">
        <v>30</v>
      </c>
      <c r="M19" s="6">
        <v>15</v>
      </c>
      <c r="N19" s="11">
        <v>75000</v>
      </c>
      <c r="O19" s="7">
        <f t="shared" si="2"/>
        <v>1125000</v>
      </c>
      <c r="P19" s="14"/>
      <c r="Q19" s="5" t="s">
        <v>36</v>
      </c>
      <c r="R19" s="6">
        <v>15</v>
      </c>
      <c r="S19" s="11">
        <v>90000</v>
      </c>
      <c r="T19" s="7">
        <f t="shared" si="3"/>
        <v>1350000</v>
      </c>
      <c r="V19" s="5" t="s">
        <v>37</v>
      </c>
      <c r="W19" s="6">
        <v>15</v>
      </c>
      <c r="X19" s="11">
        <v>135000</v>
      </c>
      <c r="Y19" s="7">
        <f t="shared" si="4"/>
        <v>2025000</v>
      </c>
    </row>
    <row r="20" spans="2:25" ht="21" thickBot="1" x14ac:dyDescent="0.35">
      <c r="B20" s="5"/>
      <c r="C20" s="5"/>
      <c r="D20" s="11"/>
      <c r="E20" s="7"/>
      <c r="G20" s="5"/>
      <c r="H20" s="5"/>
      <c r="I20" s="11"/>
      <c r="J20" s="7"/>
      <c r="L20" s="5" t="s">
        <v>29</v>
      </c>
      <c r="M20" s="6">
        <v>30</v>
      </c>
      <c r="N20" s="11">
        <v>27000</v>
      </c>
      <c r="O20" s="7">
        <f t="shared" si="2"/>
        <v>810000</v>
      </c>
      <c r="P20" s="14"/>
      <c r="Q20" s="5" t="s">
        <v>29</v>
      </c>
      <c r="R20" s="6">
        <v>30</v>
      </c>
      <c r="S20" s="11">
        <v>27000</v>
      </c>
      <c r="T20" s="7">
        <f t="shared" si="3"/>
        <v>810000</v>
      </c>
      <c r="V20" s="5" t="s">
        <v>29</v>
      </c>
      <c r="W20" s="6">
        <v>30</v>
      </c>
      <c r="X20" s="11">
        <v>27000</v>
      </c>
      <c r="Y20" s="7">
        <f t="shared" si="4"/>
        <v>810000</v>
      </c>
    </row>
    <row r="21" spans="2:25" ht="21" thickBot="1" x14ac:dyDescent="0.35">
      <c r="B21" s="12"/>
      <c r="C21" s="5"/>
      <c r="D21" s="11">
        <v>0</v>
      </c>
      <c r="E21" s="7">
        <f t="shared" si="0"/>
        <v>0</v>
      </c>
      <c r="G21" s="12"/>
      <c r="H21" s="5"/>
      <c r="I21" s="11">
        <v>0</v>
      </c>
      <c r="J21" s="7">
        <f t="shared" si="1"/>
        <v>0</v>
      </c>
      <c r="L21" s="8" t="s">
        <v>5</v>
      </c>
      <c r="M21" s="9"/>
      <c r="N21" s="9"/>
      <c r="O21" s="10">
        <f>SUM(O10:O20)</f>
        <v>7011000</v>
      </c>
      <c r="P21" s="14"/>
      <c r="Q21" s="8" t="s">
        <v>5</v>
      </c>
      <c r="R21" s="9"/>
      <c r="S21" s="9"/>
      <c r="T21" s="10">
        <f>SUM(T10:T20)</f>
        <v>7236000</v>
      </c>
      <c r="V21" s="8" t="s">
        <v>5</v>
      </c>
      <c r="W21" s="9"/>
      <c r="X21" s="9"/>
      <c r="Y21" s="10">
        <f>SUM(Y10:Y20)</f>
        <v>8231000</v>
      </c>
    </row>
    <row r="22" spans="2:25" ht="24.75" customHeight="1" thickBot="1" x14ac:dyDescent="0.35">
      <c r="B22" s="8" t="s">
        <v>5</v>
      </c>
      <c r="C22" s="9"/>
      <c r="D22" s="9"/>
      <c r="E22" s="10">
        <f>SUM(E10:E21)</f>
        <v>1108000</v>
      </c>
      <c r="G22" s="8" t="s">
        <v>5</v>
      </c>
      <c r="H22" s="9"/>
      <c r="I22" s="9"/>
      <c r="J22" s="10">
        <f>SUM(J10:J21)</f>
        <v>1513000</v>
      </c>
      <c r="L22" s="15" t="s">
        <v>16</v>
      </c>
      <c r="M22" s="16"/>
      <c r="N22" s="16"/>
      <c r="O22" s="17">
        <f>O9-O21</f>
        <v>1389000</v>
      </c>
      <c r="Q22" s="15" t="s">
        <v>16</v>
      </c>
      <c r="R22" s="16"/>
      <c r="S22" s="16"/>
      <c r="T22" s="17">
        <f>T9-T21</f>
        <v>1614000</v>
      </c>
      <c r="V22" s="15" t="s">
        <v>16</v>
      </c>
      <c r="W22" s="16"/>
      <c r="X22" s="16"/>
      <c r="Y22" s="17">
        <f>Y9-Y21</f>
        <v>1369000</v>
      </c>
    </row>
    <row r="23" spans="2:25" ht="24.75" customHeight="1" thickBot="1" x14ac:dyDescent="0.35">
      <c r="B23" s="8" t="s">
        <v>5</v>
      </c>
      <c r="C23" s="9"/>
      <c r="D23" s="9"/>
      <c r="E23" s="10">
        <f>SUM(E10:E22)</f>
        <v>2216000</v>
      </c>
      <c r="G23" s="8" t="s">
        <v>5</v>
      </c>
      <c r="H23" s="9"/>
      <c r="I23" s="9"/>
      <c r="J23" s="10">
        <f>SUM(J10:J22)</f>
        <v>3026000</v>
      </c>
    </row>
    <row r="24" spans="2:25" ht="17.25" thickBot="1" x14ac:dyDescent="0.35"/>
    <row r="25" spans="2:25" ht="16.5" customHeight="1" x14ac:dyDescent="0.3">
      <c r="B25" s="39" t="s">
        <v>13</v>
      </c>
      <c r="C25" s="40"/>
      <c r="D25" s="40"/>
      <c r="E25" s="41"/>
      <c r="G25" s="39" t="s">
        <v>12</v>
      </c>
      <c r="H25" s="40"/>
      <c r="I25" s="40"/>
      <c r="J25" s="41"/>
      <c r="L25" s="33" t="s">
        <v>192</v>
      </c>
      <c r="M25" s="34"/>
      <c r="N25" s="34"/>
      <c r="O25" s="35"/>
      <c r="Q25" s="33" t="s">
        <v>38</v>
      </c>
      <c r="R25" s="34"/>
      <c r="S25" s="34"/>
      <c r="T25" s="35"/>
      <c r="V25" s="33" t="s">
        <v>39</v>
      </c>
      <c r="W25" s="34"/>
      <c r="X25" s="34"/>
      <c r="Y25" s="35"/>
    </row>
    <row r="26" spans="2:25" ht="17.25" customHeight="1" thickBot="1" x14ac:dyDescent="0.35">
      <c r="B26" s="42"/>
      <c r="C26" s="43"/>
      <c r="D26" s="43"/>
      <c r="E26" s="44"/>
      <c r="G26" s="42"/>
      <c r="H26" s="43"/>
      <c r="I26" s="43"/>
      <c r="J26" s="44"/>
      <c r="L26" s="36"/>
      <c r="M26" s="37"/>
      <c r="N26" s="37"/>
      <c r="O26" s="38"/>
      <c r="Q26" s="36"/>
      <c r="R26" s="37"/>
      <c r="S26" s="37"/>
      <c r="T26" s="38"/>
      <c r="V26" s="36"/>
      <c r="W26" s="37"/>
      <c r="X26" s="37"/>
      <c r="Y26" s="38"/>
    </row>
    <row r="27" spans="2:25" ht="21" thickBot="1" x14ac:dyDescent="0.35">
      <c r="B27" s="2"/>
      <c r="C27" s="2"/>
      <c r="D27" s="2"/>
      <c r="E27" s="2"/>
      <c r="G27" s="2"/>
      <c r="H27" s="2"/>
      <c r="I27" s="2"/>
      <c r="J27" s="2"/>
      <c r="L27" s="20">
        <f>N29</f>
        <v>335000</v>
      </c>
      <c r="M27" s="45"/>
      <c r="N27" s="46"/>
      <c r="O27" s="47"/>
      <c r="Q27" s="20">
        <f>S29</f>
        <v>348000</v>
      </c>
      <c r="R27" s="45"/>
      <c r="S27" s="46"/>
      <c r="T27" s="47"/>
      <c r="V27" s="20">
        <f>X29</f>
        <v>368000</v>
      </c>
      <c r="W27" s="45"/>
      <c r="X27" s="46"/>
      <c r="Y27" s="47"/>
    </row>
    <row r="28" spans="2:25" ht="21" thickBot="1" x14ac:dyDescent="0.35">
      <c r="B28" s="3" t="s">
        <v>0</v>
      </c>
      <c r="C28" s="3" t="s">
        <v>1</v>
      </c>
      <c r="D28" s="3" t="s">
        <v>2</v>
      </c>
      <c r="E28" s="4" t="s">
        <v>3</v>
      </c>
      <c r="G28" s="3" t="s">
        <v>0</v>
      </c>
      <c r="H28" s="3" t="s">
        <v>1</v>
      </c>
      <c r="I28" s="3" t="s">
        <v>2</v>
      </c>
      <c r="J28" s="4" t="s">
        <v>3</v>
      </c>
      <c r="L28" s="3" t="s">
        <v>15</v>
      </c>
      <c r="M28" s="3" t="s">
        <v>1</v>
      </c>
      <c r="N28" s="26" t="s">
        <v>195</v>
      </c>
      <c r="O28" s="4" t="s">
        <v>3</v>
      </c>
      <c r="Q28" s="3" t="s">
        <v>15</v>
      </c>
      <c r="R28" s="3" t="s">
        <v>1</v>
      </c>
      <c r="S28" s="26" t="s">
        <v>195</v>
      </c>
      <c r="T28" s="4" t="s">
        <v>3</v>
      </c>
      <c r="V28" s="3" t="s">
        <v>15</v>
      </c>
      <c r="W28" s="3" t="s">
        <v>1</v>
      </c>
      <c r="X28" s="26" t="s">
        <v>195</v>
      </c>
      <c r="Y28" s="4" t="s">
        <v>3</v>
      </c>
    </row>
    <row r="29" spans="2:25" ht="21" thickBot="1" x14ac:dyDescent="0.35">
      <c r="B29" s="5" t="s">
        <v>14</v>
      </c>
      <c r="C29" s="6">
        <v>0</v>
      </c>
      <c r="D29" s="7">
        <v>0</v>
      </c>
      <c r="E29" s="7">
        <f>C29*D29</f>
        <v>0</v>
      </c>
      <c r="G29" s="5" t="s">
        <v>14</v>
      </c>
      <c r="H29" s="6">
        <v>0</v>
      </c>
      <c r="I29" s="7">
        <v>0</v>
      </c>
      <c r="J29" s="7">
        <f>H29*I29</f>
        <v>0</v>
      </c>
      <c r="L29" s="5" t="s">
        <v>24</v>
      </c>
      <c r="M29" s="6">
        <v>30</v>
      </c>
      <c r="N29" s="27">
        <v>335000</v>
      </c>
      <c r="O29" s="7">
        <f>M29*N29</f>
        <v>10050000</v>
      </c>
      <c r="Q29" s="5" t="s">
        <v>24</v>
      </c>
      <c r="R29" s="6">
        <v>30</v>
      </c>
      <c r="S29" s="27">
        <v>348000</v>
      </c>
      <c r="T29" s="7">
        <f>R29*S29</f>
        <v>10440000</v>
      </c>
      <c r="V29" s="5" t="s">
        <v>24</v>
      </c>
      <c r="W29" s="6">
        <v>30</v>
      </c>
      <c r="X29" s="27">
        <v>368000</v>
      </c>
      <c r="Y29" s="7">
        <f>W29*X29</f>
        <v>11040000</v>
      </c>
    </row>
    <row r="30" spans="2:25" ht="21" thickBot="1" x14ac:dyDescent="0.35">
      <c r="B30" s="5" t="s">
        <v>4</v>
      </c>
      <c r="C30" s="6">
        <v>10</v>
      </c>
      <c r="D30" s="7">
        <v>255000</v>
      </c>
      <c r="E30" s="7">
        <f>C30*D30</f>
        <v>2550000</v>
      </c>
      <c r="G30" s="5" t="s">
        <v>4</v>
      </c>
      <c r="H30" s="6">
        <v>15</v>
      </c>
      <c r="I30" s="7">
        <v>230000</v>
      </c>
      <c r="J30" s="7">
        <f>H30*I30</f>
        <v>3450000</v>
      </c>
      <c r="L30" s="5" t="s">
        <v>22</v>
      </c>
      <c r="M30" s="6">
        <v>30</v>
      </c>
      <c r="N30" s="27">
        <v>310000</v>
      </c>
      <c r="O30" s="7">
        <f>M30*N30</f>
        <v>9300000</v>
      </c>
      <c r="Q30" s="5" t="s">
        <v>22</v>
      </c>
      <c r="R30" s="6">
        <v>30</v>
      </c>
      <c r="S30" s="27">
        <v>323000</v>
      </c>
      <c r="T30" s="7">
        <f>R30*S30</f>
        <v>9690000</v>
      </c>
      <c r="V30" s="5" t="s">
        <v>22</v>
      </c>
      <c r="W30" s="6">
        <v>30</v>
      </c>
      <c r="X30" s="27">
        <v>343000</v>
      </c>
      <c r="Y30" s="7">
        <f>W30*X30</f>
        <v>10290000</v>
      </c>
    </row>
    <row r="31" spans="2:25" ht="21" thickBot="1" x14ac:dyDescent="0.35">
      <c r="B31" s="5"/>
      <c r="C31" s="6"/>
      <c r="D31" s="7"/>
      <c r="E31" s="7"/>
      <c r="G31" s="5"/>
      <c r="H31" s="6"/>
      <c r="I31" s="7"/>
      <c r="J31" s="7"/>
      <c r="L31" s="21" t="s">
        <v>23</v>
      </c>
      <c r="M31" s="22">
        <v>30</v>
      </c>
      <c r="N31" s="27">
        <f>O31/M31</f>
        <v>286200</v>
      </c>
      <c r="O31" s="23">
        <f>O44</f>
        <v>8586000</v>
      </c>
      <c r="Q31" s="21" t="s">
        <v>23</v>
      </c>
      <c r="R31" s="22">
        <v>30</v>
      </c>
      <c r="S31" s="27">
        <f>T31/R31</f>
        <v>298700</v>
      </c>
      <c r="T31" s="23">
        <f>T44</f>
        <v>8961000</v>
      </c>
      <c r="V31" s="21" t="s">
        <v>23</v>
      </c>
      <c r="W31" s="22">
        <v>30</v>
      </c>
      <c r="X31" s="27">
        <f>Y31/W31</f>
        <v>326866.66666666669</v>
      </c>
      <c r="Y31" s="23">
        <f>Y44</f>
        <v>9806000</v>
      </c>
    </row>
    <row r="32" spans="2:25" ht="21" thickBot="1" x14ac:dyDescent="0.35">
      <c r="B32" s="8" t="s">
        <v>5</v>
      </c>
      <c r="C32" s="9"/>
      <c r="D32" s="9"/>
      <c r="E32" s="10"/>
      <c r="G32" s="8" t="s">
        <v>5</v>
      </c>
      <c r="H32" s="9"/>
      <c r="I32" s="9"/>
      <c r="J32" s="10"/>
      <c r="L32" s="8" t="s">
        <v>5</v>
      </c>
      <c r="M32" s="9"/>
      <c r="N32" s="9"/>
      <c r="O32" s="10">
        <f>O29</f>
        <v>10050000</v>
      </c>
      <c r="Q32" s="8" t="s">
        <v>5</v>
      </c>
      <c r="R32" s="9"/>
      <c r="S32" s="9"/>
      <c r="T32" s="10">
        <f>T29</f>
        <v>10440000</v>
      </c>
      <c r="V32" s="8" t="s">
        <v>5</v>
      </c>
      <c r="W32" s="9"/>
      <c r="X32" s="9"/>
      <c r="Y32" s="10">
        <f>Y29</f>
        <v>11040000</v>
      </c>
    </row>
    <row r="33" spans="2:25" ht="21" thickBot="1" x14ac:dyDescent="0.35">
      <c r="B33" s="5" t="s">
        <v>11</v>
      </c>
      <c r="C33" s="6">
        <v>1</v>
      </c>
      <c r="D33" s="11">
        <v>250000</v>
      </c>
      <c r="E33" s="7">
        <f t="shared" ref="E33:E34" si="5">C33*D33</f>
        <v>250000</v>
      </c>
      <c r="G33" s="5" t="s">
        <v>11</v>
      </c>
      <c r="H33" s="6">
        <v>1</v>
      </c>
      <c r="I33" s="11">
        <v>250000</v>
      </c>
      <c r="J33" s="7">
        <f t="shared" ref="J33:J34" si="6">H33*I33</f>
        <v>250000</v>
      </c>
      <c r="L33" s="5" t="s">
        <v>18</v>
      </c>
      <c r="M33" s="6">
        <v>1</v>
      </c>
      <c r="N33" s="11">
        <v>440000</v>
      </c>
      <c r="O33" s="7">
        <f t="shared" ref="O33:O43" si="7">M33*N33</f>
        <v>440000</v>
      </c>
      <c r="Q33" s="5" t="s">
        <v>18</v>
      </c>
      <c r="R33" s="6">
        <v>1</v>
      </c>
      <c r="S33" s="11">
        <v>440000</v>
      </c>
      <c r="T33" s="7">
        <f t="shared" ref="T33:T43" si="8">R33*S33</f>
        <v>440000</v>
      </c>
      <c r="V33" s="5" t="s">
        <v>18</v>
      </c>
      <c r="W33" s="6">
        <v>1</v>
      </c>
      <c r="X33" s="11">
        <v>440000</v>
      </c>
      <c r="Y33" s="7">
        <f t="shared" ref="Y33:Y43" si="9">W33*X33</f>
        <v>440000</v>
      </c>
    </row>
    <row r="34" spans="2:25" ht="21" thickBot="1" x14ac:dyDescent="0.35">
      <c r="B34" s="5" t="s">
        <v>6</v>
      </c>
      <c r="C34" s="5">
        <v>6</v>
      </c>
      <c r="D34" s="11">
        <v>8000</v>
      </c>
      <c r="E34" s="7">
        <f t="shared" si="5"/>
        <v>48000</v>
      </c>
      <c r="G34" s="5" t="s">
        <v>6</v>
      </c>
      <c r="H34" s="5">
        <v>6</v>
      </c>
      <c r="I34" s="11">
        <v>8000</v>
      </c>
      <c r="J34" s="7">
        <f t="shared" si="6"/>
        <v>48000</v>
      </c>
      <c r="L34" s="5" t="s">
        <v>25</v>
      </c>
      <c r="M34" s="5">
        <v>2</v>
      </c>
      <c r="N34" s="11">
        <v>150000</v>
      </c>
      <c r="O34" s="7">
        <f t="shared" si="7"/>
        <v>300000</v>
      </c>
      <c r="Q34" s="5" t="s">
        <v>25</v>
      </c>
      <c r="R34" s="5">
        <v>2</v>
      </c>
      <c r="S34" s="11">
        <v>150000</v>
      </c>
      <c r="T34" s="7">
        <f t="shared" si="8"/>
        <v>300000</v>
      </c>
      <c r="V34" s="5" t="s">
        <v>25</v>
      </c>
      <c r="W34" s="5">
        <v>2</v>
      </c>
      <c r="X34" s="11">
        <v>150000</v>
      </c>
      <c r="Y34" s="7">
        <f t="shared" si="9"/>
        <v>300000</v>
      </c>
    </row>
    <row r="35" spans="2:25" ht="21" thickBot="1" x14ac:dyDescent="0.35">
      <c r="B35" s="5"/>
      <c r="C35" s="5"/>
      <c r="D35" s="11"/>
      <c r="E35" s="7"/>
      <c r="G35" s="5"/>
      <c r="H35" s="5"/>
      <c r="I35" s="11"/>
      <c r="J35" s="7"/>
      <c r="L35" s="5" t="s">
        <v>26</v>
      </c>
      <c r="M35" s="5">
        <v>1</v>
      </c>
      <c r="N35" s="11">
        <v>150000</v>
      </c>
      <c r="O35" s="7">
        <f t="shared" si="7"/>
        <v>150000</v>
      </c>
      <c r="Q35" s="5" t="s">
        <v>26</v>
      </c>
      <c r="R35" s="5">
        <v>1</v>
      </c>
      <c r="S35" s="11">
        <v>150000</v>
      </c>
      <c r="T35" s="7">
        <f t="shared" si="8"/>
        <v>150000</v>
      </c>
      <c r="V35" s="5" t="s">
        <v>26</v>
      </c>
      <c r="W35" s="5">
        <v>1</v>
      </c>
      <c r="X35" s="11">
        <v>150000</v>
      </c>
      <c r="Y35" s="7">
        <f t="shared" si="9"/>
        <v>150000</v>
      </c>
    </row>
    <row r="36" spans="2:25" ht="21" thickBot="1" x14ac:dyDescent="0.35">
      <c r="B36" s="5" t="s">
        <v>7</v>
      </c>
      <c r="C36" s="6">
        <v>10</v>
      </c>
      <c r="D36" s="11">
        <v>25000</v>
      </c>
      <c r="E36" s="7">
        <f t="shared" ref="E36:E37" si="10">C36*D36</f>
        <v>250000</v>
      </c>
      <c r="G36" s="5" t="s">
        <v>7</v>
      </c>
      <c r="H36" s="6">
        <v>15</v>
      </c>
      <c r="I36" s="11">
        <v>25000</v>
      </c>
      <c r="J36" s="7">
        <f t="shared" ref="J36:J37" si="11">H36*I36</f>
        <v>375000</v>
      </c>
      <c r="L36" s="5" t="s">
        <v>17</v>
      </c>
      <c r="M36" s="6">
        <v>3</v>
      </c>
      <c r="N36" s="11">
        <v>12000</v>
      </c>
      <c r="O36" s="7">
        <f t="shared" si="7"/>
        <v>36000</v>
      </c>
      <c r="P36" s="14"/>
      <c r="Q36" s="5" t="s">
        <v>17</v>
      </c>
      <c r="R36" s="6">
        <v>3</v>
      </c>
      <c r="S36" s="11">
        <v>12000</v>
      </c>
      <c r="T36" s="7">
        <f t="shared" si="8"/>
        <v>36000</v>
      </c>
      <c r="V36" s="5" t="s">
        <v>17</v>
      </c>
      <c r="W36" s="6">
        <v>3</v>
      </c>
      <c r="X36" s="11">
        <v>12000</v>
      </c>
      <c r="Y36" s="7">
        <f t="shared" si="9"/>
        <v>36000</v>
      </c>
    </row>
    <row r="37" spans="2:25" ht="21" thickBot="1" x14ac:dyDescent="0.35">
      <c r="B37" s="5" t="s">
        <v>8</v>
      </c>
      <c r="C37" s="5">
        <v>10</v>
      </c>
      <c r="D37" s="11">
        <v>2000</v>
      </c>
      <c r="E37" s="7">
        <f t="shared" si="10"/>
        <v>20000</v>
      </c>
      <c r="G37" s="5" t="s">
        <v>8</v>
      </c>
      <c r="H37" s="5">
        <v>15</v>
      </c>
      <c r="I37" s="11">
        <v>2000</v>
      </c>
      <c r="J37" s="7">
        <f t="shared" si="11"/>
        <v>30000</v>
      </c>
      <c r="L37" s="5" t="s">
        <v>33</v>
      </c>
      <c r="M37" s="6">
        <v>30</v>
      </c>
      <c r="N37" s="11">
        <v>16000</v>
      </c>
      <c r="O37" s="7">
        <f t="shared" si="7"/>
        <v>480000</v>
      </c>
      <c r="P37" s="14"/>
      <c r="Q37" s="5" t="s">
        <v>19</v>
      </c>
      <c r="R37" s="6">
        <v>30</v>
      </c>
      <c r="S37" s="11">
        <v>16000</v>
      </c>
      <c r="T37" s="7">
        <f t="shared" si="8"/>
        <v>480000</v>
      </c>
      <c r="U37" s="1">
        <v>22</v>
      </c>
      <c r="V37" s="5" t="s">
        <v>19</v>
      </c>
      <c r="W37" s="6">
        <v>30</v>
      </c>
      <c r="X37" s="11">
        <v>16000</v>
      </c>
      <c r="Y37" s="7">
        <f t="shared" si="9"/>
        <v>480000</v>
      </c>
    </row>
    <row r="38" spans="2:25" ht="21" thickBot="1" x14ac:dyDescent="0.35">
      <c r="B38" s="5"/>
      <c r="C38" s="5"/>
      <c r="D38" s="11"/>
      <c r="E38" s="7"/>
      <c r="G38" s="5"/>
      <c r="H38" s="5"/>
      <c r="I38" s="11"/>
      <c r="J38" s="7"/>
      <c r="L38" s="5" t="s">
        <v>34</v>
      </c>
      <c r="M38" s="6">
        <v>30</v>
      </c>
      <c r="N38" s="11">
        <v>6000</v>
      </c>
      <c r="O38" s="7">
        <f t="shared" si="7"/>
        <v>180000</v>
      </c>
      <c r="P38" s="14"/>
      <c r="Q38" s="5" t="s">
        <v>21</v>
      </c>
      <c r="R38" s="6">
        <v>30</v>
      </c>
      <c r="S38" s="11">
        <v>6000</v>
      </c>
      <c r="T38" s="7">
        <f t="shared" si="8"/>
        <v>180000</v>
      </c>
      <c r="V38" s="5" t="s">
        <v>21</v>
      </c>
      <c r="W38" s="6">
        <v>30</v>
      </c>
      <c r="X38" s="11">
        <v>6000</v>
      </c>
      <c r="Y38" s="7">
        <f t="shared" si="9"/>
        <v>180000</v>
      </c>
    </row>
    <row r="39" spans="2:25" ht="21" thickBot="1" x14ac:dyDescent="0.35">
      <c r="B39" s="5" t="s">
        <v>10</v>
      </c>
      <c r="C39" s="5">
        <v>6</v>
      </c>
      <c r="D39" s="11">
        <v>90000</v>
      </c>
      <c r="E39" s="7">
        <f t="shared" ref="E39" si="12">C39*D39</f>
        <v>540000</v>
      </c>
      <c r="F39" s="13" t="s">
        <v>9</v>
      </c>
      <c r="G39" s="5" t="s">
        <v>10</v>
      </c>
      <c r="H39" s="5">
        <v>9</v>
      </c>
      <c r="I39" s="11">
        <v>90000</v>
      </c>
      <c r="J39" s="7">
        <f t="shared" ref="J39" si="13">H39*I39</f>
        <v>810000</v>
      </c>
      <c r="L39" s="5" t="s">
        <v>27</v>
      </c>
      <c r="M39" s="6">
        <v>32</v>
      </c>
      <c r="N39" s="11">
        <v>40000</v>
      </c>
      <c r="O39" s="7">
        <f t="shared" si="7"/>
        <v>1280000</v>
      </c>
      <c r="P39" s="14"/>
      <c r="Q39" s="5" t="s">
        <v>27</v>
      </c>
      <c r="R39" s="6">
        <v>32</v>
      </c>
      <c r="S39" s="11">
        <v>40000</v>
      </c>
      <c r="T39" s="7">
        <f t="shared" si="8"/>
        <v>1280000</v>
      </c>
      <c r="V39" s="5" t="s">
        <v>27</v>
      </c>
      <c r="W39" s="6">
        <v>32</v>
      </c>
      <c r="X39" s="11">
        <v>45000</v>
      </c>
      <c r="Y39" s="7">
        <f t="shared" si="9"/>
        <v>1440000</v>
      </c>
    </row>
    <row r="40" spans="2:25" ht="21" thickBot="1" x14ac:dyDescent="0.35">
      <c r="B40" s="5"/>
      <c r="C40" s="5"/>
      <c r="D40" s="11"/>
      <c r="E40" s="7"/>
      <c r="G40" s="5"/>
      <c r="H40" s="5"/>
      <c r="I40" s="11"/>
      <c r="J40" s="7"/>
      <c r="L40" s="5" t="s">
        <v>28</v>
      </c>
      <c r="M40" s="6">
        <v>32</v>
      </c>
      <c r="N40" s="11">
        <v>40000</v>
      </c>
      <c r="O40" s="7">
        <f t="shared" si="7"/>
        <v>1280000</v>
      </c>
      <c r="P40" s="14"/>
      <c r="Q40" s="5" t="s">
        <v>28</v>
      </c>
      <c r="R40" s="6">
        <v>32</v>
      </c>
      <c r="S40" s="11">
        <v>40000</v>
      </c>
      <c r="T40" s="7">
        <f t="shared" si="8"/>
        <v>1280000</v>
      </c>
      <c r="V40" s="5" t="s">
        <v>28</v>
      </c>
      <c r="W40" s="6">
        <v>32</v>
      </c>
      <c r="X40" s="11">
        <v>45000</v>
      </c>
      <c r="Y40" s="7">
        <f t="shared" si="9"/>
        <v>1440000</v>
      </c>
    </row>
    <row r="41" spans="2:25" ht="21" thickBot="1" x14ac:dyDescent="0.35">
      <c r="B41" s="5"/>
      <c r="C41" s="5"/>
      <c r="D41" s="11"/>
      <c r="E41" s="7"/>
      <c r="G41" s="5"/>
      <c r="H41" s="5"/>
      <c r="I41" s="11"/>
      <c r="J41" s="7"/>
      <c r="L41" s="5" t="s">
        <v>35</v>
      </c>
      <c r="M41" s="6">
        <v>30</v>
      </c>
      <c r="N41" s="11">
        <v>31000</v>
      </c>
      <c r="O41" s="7">
        <f t="shared" si="7"/>
        <v>930000</v>
      </c>
      <c r="P41" s="14"/>
      <c r="Q41" s="5" t="s">
        <v>35</v>
      </c>
      <c r="R41" s="6">
        <v>30</v>
      </c>
      <c r="S41" s="11">
        <v>31000</v>
      </c>
      <c r="T41" s="7">
        <f t="shared" si="8"/>
        <v>930000</v>
      </c>
      <c r="V41" s="5" t="s">
        <v>35</v>
      </c>
      <c r="W41" s="6">
        <v>30</v>
      </c>
      <c r="X41" s="11">
        <v>31000</v>
      </c>
      <c r="Y41" s="7">
        <f t="shared" si="9"/>
        <v>930000</v>
      </c>
    </row>
    <row r="42" spans="2:25" ht="21" customHeight="1" thickBot="1" x14ac:dyDescent="0.35">
      <c r="B42" s="5"/>
      <c r="C42" s="5"/>
      <c r="D42" s="11"/>
      <c r="E42" s="7"/>
      <c r="G42" s="5"/>
      <c r="H42" s="5"/>
      <c r="I42" s="11"/>
      <c r="J42" s="7"/>
      <c r="L42" s="5" t="s">
        <v>30</v>
      </c>
      <c r="M42" s="6">
        <v>15</v>
      </c>
      <c r="N42" s="11">
        <v>180000</v>
      </c>
      <c r="O42" s="7">
        <f t="shared" si="7"/>
        <v>2700000</v>
      </c>
      <c r="P42" s="14"/>
      <c r="Q42" s="5" t="s">
        <v>36</v>
      </c>
      <c r="R42" s="6">
        <v>15</v>
      </c>
      <c r="S42" s="11">
        <v>205000</v>
      </c>
      <c r="T42" s="7">
        <f t="shared" si="8"/>
        <v>3075000</v>
      </c>
      <c r="V42" s="5" t="s">
        <v>37</v>
      </c>
      <c r="W42" s="6">
        <v>15</v>
      </c>
      <c r="X42" s="11">
        <v>240000</v>
      </c>
      <c r="Y42" s="7">
        <f t="shared" si="9"/>
        <v>3600000</v>
      </c>
    </row>
    <row r="43" spans="2:25" ht="21" thickBot="1" x14ac:dyDescent="0.35">
      <c r="B43" s="5"/>
      <c r="C43" s="5"/>
      <c r="D43" s="11"/>
      <c r="E43" s="7"/>
      <c r="G43" s="5"/>
      <c r="H43" s="5"/>
      <c r="I43" s="11"/>
      <c r="J43" s="7"/>
      <c r="L43" s="5" t="s">
        <v>29</v>
      </c>
      <c r="M43" s="6">
        <v>30</v>
      </c>
      <c r="N43" s="11">
        <v>27000</v>
      </c>
      <c r="O43" s="7">
        <f t="shared" si="7"/>
        <v>810000</v>
      </c>
      <c r="P43" s="14"/>
      <c r="Q43" s="5" t="s">
        <v>29</v>
      </c>
      <c r="R43" s="6">
        <v>30</v>
      </c>
      <c r="S43" s="11">
        <v>27000</v>
      </c>
      <c r="T43" s="7">
        <f t="shared" si="8"/>
        <v>810000</v>
      </c>
      <c r="V43" s="5" t="s">
        <v>29</v>
      </c>
      <c r="W43" s="6">
        <v>30</v>
      </c>
      <c r="X43" s="11">
        <v>27000</v>
      </c>
      <c r="Y43" s="7">
        <f t="shared" si="9"/>
        <v>810000</v>
      </c>
    </row>
    <row r="44" spans="2:25" ht="21" thickBot="1" x14ac:dyDescent="0.35">
      <c r="B44" s="12"/>
      <c r="C44" s="5"/>
      <c r="D44" s="11">
        <v>0</v>
      </c>
      <c r="E44" s="7">
        <f t="shared" ref="E44" si="14">C44*D44</f>
        <v>0</v>
      </c>
      <c r="G44" s="12"/>
      <c r="H44" s="5"/>
      <c r="I44" s="11">
        <v>0</v>
      </c>
      <c r="J44" s="7">
        <f t="shared" ref="J44" si="15">H44*I44</f>
        <v>0</v>
      </c>
      <c r="L44" s="8" t="s">
        <v>5</v>
      </c>
      <c r="M44" s="9"/>
      <c r="N44" s="9"/>
      <c r="O44" s="10">
        <f>SUM(O33:O43)</f>
        <v>8586000</v>
      </c>
      <c r="P44" s="14"/>
      <c r="Q44" s="8" t="s">
        <v>5</v>
      </c>
      <c r="R44" s="9"/>
      <c r="S44" s="9"/>
      <c r="T44" s="10">
        <f>SUM(T33:T43)</f>
        <v>8961000</v>
      </c>
      <c r="V44" s="8" t="s">
        <v>5</v>
      </c>
      <c r="W44" s="9"/>
      <c r="X44" s="9"/>
      <c r="Y44" s="10">
        <f>SUM(Y33:Y43)</f>
        <v>9806000</v>
      </c>
    </row>
    <row r="45" spans="2:25" ht="24.75" customHeight="1" thickBot="1" x14ac:dyDescent="0.35">
      <c r="B45" s="8" t="s">
        <v>5</v>
      </c>
      <c r="C45" s="9"/>
      <c r="D45" s="9"/>
      <c r="E45" s="10">
        <f>SUM(E33:E44)</f>
        <v>1108000</v>
      </c>
      <c r="G45" s="8" t="s">
        <v>5</v>
      </c>
      <c r="H45" s="9"/>
      <c r="I45" s="9"/>
      <c r="J45" s="10">
        <f>SUM(J33:J44)</f>
        <v>1513000</v>
      </c>
      <c r="L45" s="15" t="s">
        <v>16</v>
      </c>
      <c r="M45" s="16"/>
      <c r="N45" s="16"/>
      <c r="O45" s="17">
        <f>O32-O44</f>
        <v>1464000</v>
      </c>
      <c r="Q45" s="15" t="s">
        <v>16</v>
      </c>
      <c r="R45" s="16"/>
      <c r="S45" s="16"/>
      <c r="T45" s="17">
        <f>T32-T44</f>
        <v>1479000</v>
      </c>
      <c r="V45" s="15" t="s">
        <v>16</v>
      </c>
      <c r="W45" s="16"/>
      <c r="X45" s="16"/>
      <c r="Y45" s="17">
        <f>Y32-Y44</f>
        <v>1234000</v>
      </c>
    </row>
    <row r="46" spans="2:25" ht="24.75" customHeight="1" x14ac:dyDescent="0.3"/>
    <row r="47" spans="2:25" ht="24.75" customHeight="1" thickBot="1" x14ac:dyDescent="0.35"/>
    <row r="48" spans="2:25" ht="16.5" customHeight="1" x14ac:dyDescent="0.3">
      <c r="B48" s="39" t="s">
        <v>13</v>
      </c>
      <c r="C48" s="40"/>
      <c r="D48" s="40"/>
      <c r="E48" s="41"/>
      <c r="G48" s="39" t="s">
        <v>12</v>
      </c>
      <c r="H48" s="40"/>
      <c r="I48" s="40"/>
      <c r="J48" s="41"/>
      <c r="L48" s="33" t="s">
        <v>193</v>
      </c>
      <c r="M48" s="34"/>
      <c r="N48" s="34"/>
      <c r="O48" s="35"/>
      <c r="Q48" s="33" t="s">
        <v>40</v>
      </c>
      <c r="R48" s="34"/>
      <c r="S48" s="34"/>
      <c r="T48" s="35"/>
      <c r="V48" s="33" t="s">
        <v>41</v>
      </c>
      <c r="W48" s="34"/>
      <c r="X48" s="34"/>
      <c r="Y48" s="35"/>
    </row>
    <row r="49" spans="2:25" ht="17.25" customHeight="1" thickBot="1" x14ac:dyDescent="0.35">
      <c r="B49" s="42"/>
      <c r="C49" s="43"/>
      <c r="D49" s="43"/>
      <c r="E49" s="44"/>
      <c r="G49" s="42"/>
      <c r="H49" s="43"/>
      <c r="I49" s="43"/>
      <c r="J49" s="44"/>
      <c r="L49" s="36"/>
      <c r="M49" s="37"/>
      <c r="N49" s="37"/>
      <c r="O49" s="38"/>
      <c r="Q49" s="36"/>
      <c r="R49" s="37"/>
      <c r="S49" s="37"/>
      <c r="T49" s="38"/>
      <c r="V49" s="36"/>
      <c r="W49" s="37"/>
      <c r="X49" s="37"/>
      <c r="Y49" s="38"/>
    </row>
    <row r="50" spans="2:25" ht="21" thickBot="1" x14ac:dyDescent="0.35">
      <c r="B50" s="2"/>
      <c r="C50" s="2"/>
      <c r="D50" s="2"/>
      <c r="E50" s="2"/>
      <c r="G50" s="2"/>
      <c r="H50" s="2"/>
      <c r="I50" s="2"/>
      <c r="J50" s="2"/>
      <c r="L50" s="20">
        <f>N52</f>
        <v>320000</v>
      </c>
      <c r="M50" s="45"/>
      <c r="N50" s="46"/>
      <c r="O50" s="47"/>
      <c r="Q50" s="20">
        <f>S52</f>
        <v>335000</v>
      </c>
      <c r="R50" s="45"/>
      <c r="S50" s="46"/>
      <c r="T50" s="47"/>
      <c r="V50" s="20">
        <f>X52</f>
        <v>350000</v>
      </c>
      <c r="W50" s="45"/>
      <c r="X50" s="46"/>
      <c r="Y50" s="47"/>
    </row>
    <row r="51" spans="2:25" ht="21" thickBot="1" x14ac:dyDescent="0.35">
      <c r="B51" s="3" t="s">
        <v>0</v>
      </c>
      <c r="C51" s="3" t="s">
        <v>1</v>
      </c>
      <c r="D51" s="3" t="s">
        <v>2</v>
      </c>
      <c r="E51" s="4" t="s">
        <v>3</v>
      </c>
      <c r="G51" s="3" t="s">
        <v>0</v>
      </c>
      <c r="H51" s="3" t="s">
        <v>1</v>
      </c>
      <c r="I51" s="3" t="s">
        <v>2</v>
      </c>
      <c r="J51" s="4" t="s">
        <v>3</v>
      </c>
      <c r="L51" s="3" t="s">
        <v>15</v>
      </c>
      <c r="M51" s="3" t="s">
        <v>1</v>
      </c>
      <c r="N51" s="26" t="s">
        <v>195</v>
      </c>
      <c r="O51" s="4" t="s">
        <v>3</v>
      </c>
      <c r="Q51" s="3" t="s">
        <v>15</v>
      </c>
      <c r="R51" s="3" t="s">
        <v>1</v>
      </c>
      <c r="S51" s="26" t="s">
        <v>195</v>
      </c>
      <c r="T51" s="4" t="s">
        <v>3</v>
      </c>
      <c r="V51" s="3" t="s">
        <v>15</v>
      </c>
      <c r="W51" s="3" t="s">
        <v>1</v>
      </c>
      <c r="X51" s="26" t="s">
        <v>195</v>
      </c>
      <c r="Y51" s="4" t="s">
        <v>3</v>
      </c>
    </row>
    <row r="52" spans="2:25" ht="21" thickBot="1" x14ac:dyDescent="0.35">
      <c r="B52" s="5" t="s">
        <v>14</v>
      </c>
      <c r="C52" s="6">
        <v>0</v>
      </c>
      <c r="D52" s="7">
        <v>0</v>
      </c>
      <c r="E52" s="7">
        <f>C52*D52</f>
        <v>0</v>
      </c>
      <c r="G52" s="5" t="s">
        <v>14</v>
      </c>
      <c r="H52" s="6">
        <v>0</v>
      </c>
      <c r="I52" s="7">
        <v>0</v>
      </c>
      <c r="J52" s="7">
        <f>H52*I52</f>
        <v>0</v>
      </c>
      <c r="L52" s="5" t="s">
        <v>24</v>
      </c>
      <c r="M52" s="6">
        <v>30</v>
      </c>
      <c r="N52" s="27">
        <v>320000</v>
      </c>
      <c r="O52" s="7">
        <f>M52*N52</f>
        <v>9600000</v>
      </c>
      <c r="Q52" s="5" t="s">
        <v>24</v>
      </c>
      <c r="R52" s="6">
        <v>30</v>
      </c>
      <c r="S52" s="27">
        <v>335000</v>
      </c>
      <c r="T52" s="7">
        <f>R52*S52</f>
        <v>10050000</v>
      </c>
      <c r="V52" s="5" t="s">
        <v>24</v>
      </c>
      <c r="W52" s="6">
        <v>30</v>
      </c>
      <c r="X52" s="27">
        <v>350000</v>
      </c>
      <c r="Y52" s="7">
        <f>W52*X52</f>
        <v>10500000</v>
      </c>
    </row>
    <row r="53" spans="2:25" ht="21" thickBot="1" x14ac:dyDescent="0.35">
      <c r="B53" s="5" t="s">
        <v>4</v>
      </c>
      <c r="C53" s="6">
        <v>10</v>
      </c>
      <c r="D53" s="7">
        <v>255000</v>
      </c>
      <c r="E53" s="7">
        <f>C53*D53</f>
        <v>2550000</v>
      </c>
      <c r="G53" s="5" t="s">
        <v>4</v>
      </c>
      <c r="H53" s="6">
        <v>15</v>
      </c>
      <c r="I53" s="7">
        <v>230000</v>
      </c>
      <c r="J53" s="7">
        <f>H53*I53</f>
        <v>3450000</v>
      </c>
      <c r="L53" s="5" t="s">
        <v>22</v>
      </c>
      <c r="M53" s="6">
        <v>30</v>
      </c>
      <c r="N53" s="27">
        <v>295000</v>
      </c>
      <c r="O53" s="7">
        <f>M53*N53</f>
        <v>8850000</v>
      </c>
      <c r="Q53" s="5" t="s">
        <v>22</v>
      </c>
      <c r="R53" s="6">
        <v>30</v>
      </c>
      <c r="S53" s="27">
        <v>310000</v>
      </c>
      <c r="T53" s="7">
        <f>R53*S53</f>
        <v>9300000</v>
      </c>
      <c r="V53" s="5" t="s">
        <v>22</v>
      </c>
      <c r="W53" s="6">
        <v>30</v>
      </c>
      <c r="X53" s="27">
        <v>325000</v>
      </c>
      <c r="Y53" s="7">
        <f>W53*X53</f>
        <v>9750000</v>
      </c>
    </row>
    <row r="54" spans="2:25" ht="21" thickBot="1" x14ac:dyDescent="0.35">
      <c r="B54" s="5"/>
      <c r="C54" s="6"/>
      <c r="D54" s="7"/>
      <c r="E54" s="7"/>
      <c r="G54" s="5"/>
      <c r="H54" s="6"/>
      <c r="I54" s="7"/>
      <c r="J54" s="7"/>
      <c r="L54" s="21" t="s">
        <v>23</v>
      </c>
      <c r="M54" s="22">
        <v>30</v>
      </c>
      <c r="N54" s="27">
        <f>O54/M54</f>
        <v>277200</v>
      </c>
      <c r="O54" s="23">
        <f>O67</f>
        <v>8316000</v>
      </c>
      <c r="Q54" s="21" t="s">
        <v>23</v>
      </c>
      <c r="R54" s="22">
        <v>30</v>
      </c>
      <c r="S54" s="27">
        <f>T54/R54</f>
        <v>287700</v>
      </c>
      <c r="T54" s="23">
        <f>T67</f>
        <v>8631000</v>
      </c>
      <c r="V54" s="21" t="s">
        <v>23</v>
      </c>
      <c r="W54" s="22">
        <v>30</v>
      </c>
      <c r="X54" s="27">
        <f>Y54/W54</f>
        <v>309366.66666666669</v>
      </c>
      <c r="Y54" s="23">
        <f>Y67</f>
        <v>9281000</v>
      </c>
    </row>
    <row r="55" spans="2:25" ht="21" thickBot="1" x14ac:dyDescent="0.35">
      <c r="B55" s="8" t="s">
        <v>5</v>
      </c>
      <c r="C55" s="9"/>
      <c r="D55" s="9"/>
      <c r="E55" s="10"/>
      <c r="G55" s="8" t="s">
        <v>5</v>
      </c>
      <c r="H55" s="9"/>
      <c r="I55" s="9"/>
      <c r="J55" s="10"/>
      <c r="L55" s="8" t="s">
        <v>5</v>
      </c>
      <c r="M55" s="9"/>
      <c r="N55" s="9"/>
      <c r="O55" s="10">
        <f>O52</f>
        <v>9600000</v>
      </c>
      <c r="Q55" s="8" t="s">
        <v>5</v>
      </c>
      <c r="R55" s="9"/>
      <c r="S55" s="9"/>
      <c r="T55" s="10">
        <f>T52</f>
        <v>10050000</v>
      </c>
      <c r="V55" s="8" t="s">
        <v>5</v>
      </c>
      <c r="W55" s="9"/>
      <c r="X55" s="9"/>
      <c r="Y55" s="10">
        <f>Y52</f>
        <v>10500000</v>
      </c>
    </row>
    <row r="56" spans="2:25" ht="21" thickBot="1" x14ac:dyDescent="0.35">
      <c r="B56" s="5" t="s">
        <v>11</v>
      </c>
      <c r="C56" s="6">
        <v>1</v>
      </c>
      <c r="D56" s="11">
        <v>250000</v>
      </c>
      <c r="E56" s="7">
        <f t="shared" ref="E56:E57" si="16">C56*D56</f>
        <v>250000</v>
      </c>
      <c r="G56" s="5" t="s">
        <v>11</v>
      </c>
      <c r="H56" s="6">
        <v>1</v>
      </c>
      <c r="I56" s="11">
        <v>250000</v>
      </c>
      <c r="J56" s="7">
        <f t="shared" ref="J56:J57" si="17">H56*I56</f>
        <v>250000</v>
      </c>
      <c r="L56" s="5" t="s">
        <v>18</v>
      </c>
      <c r="M56" s="6">
        <v>1</v>
      </c>
      <c r="N56" s="11">
        <v>440000</v>
      </c>
      <c r="O56" s="7">
        <f t="shared" ref="O56:O66" si="18">M56*N56</f>
        <v>440000</v>
      </c>
      <c r="Q56" s="5" t="s">
        <v>18</v>
      </c>
      <c r="R56" s="6">
        <v>1</v>
      </c>
      <c r="S56" s="11">
        <v>440000</v>
      </c>
      <c r="T56" s="7">
        <f t="shared" ref="T56:T66" si="19">R56*S56</f>
        <v>440000</v>
      </c>
      <c r="V56" s="5" t="s">
        <v>18</v>
      </c>
      <c r="W56" s="6">
        <v>1</v>
      </c>
      <c r="X56" s="11">
        <v>440000</v>
      </c>
      <c r="Y56" s="7">
        <f t="shared" ref="Y56:Y66" si="20">W56*X56</f>
        <v>440000</v>
      </c>
    </row>
    <row r="57" spans="2:25" ht="21" thickBot="1" x14ac:dyDescent="0.35">
      <c r="B57" s="5" t="s">
        <v>6</v>
      </c>
      <c r="C57" s="5">
        <v>6</v>
      </c>
      <c r="D57" s="11">
        <v>8000</v>
      </c>
      <c r="E57" s="7">
        <f t="shared" si="16"/>
        <v>48000</v>
      </c>
      <c r="G57" s="5" t="s">
        <v>6</v>
      </c>
      <c r="H57" s="5">
        <v>6</v>
      </c>
      <c r="I57" s="11">
        <v>8000</v>
      </c>
      <c r="J57" s="7">
        <f t="shared" si="17"/>
        <v>48000</v>
      </c>
      <c r="L57" s="5" t="s">
        <v>25</v>
      </c>
      <c r="M57" s="5">
        <v>2</v>
      </c>
      <c r="N57" s="11">
        <v>150000</v>
      </c>
      <c r="O57" s="7">
        <f t="shared" si="18"/>
        <v>300000</v>
      </c>
      <c r="Q57" s="5" t="s">
        <v>25</v>
      </c>
      <c r="R57" s="5">
        <v>2</v>
      </c>
      <c r="S57" s="11">
        <v>150000</v>
      </c>
      <c r="T57" s="7">
        <f t="shared" si="19"/>
        <v>300000</v>
      </c>
      <c r="V57" s="5" t="s">
        <v>25</v>
      </c>
      <c r="W57" s="5">
        <v>2</v>
      </c>
      <c r="X57" s="11">
        <v>150000</v>
      </c>
      <c r="Y57" s="7">
        <f t="shared" si="20"/>
        <v>300000</v>
      </c>
    </row>
    <row r="58" spans="2:25" ht="21" thickBot="1" x14ac:dyDescent="0.35">
      <c r="B58" s="5"/>
      <c r="C58" s="5"/>
      <c r="D58" s="11"/>
      <c r="E58" s="7"/>
      <c r="G58" s="5"/>
      <c r="H58" s="5"/>
      <c r="I58" s="11"/>
      <c r="J58" s="7"/>
      <c r="L58" s="5" t="s">
        <v>26</v>
      </c>
      <c r="M58" s="5">
        <v>1</v>
      </c>
      <c r="N58" s="11">
        <v>150000</v>
      </c>
      <c r="O58" s="7">
        <f t="shared" si="18"/>
        <v>150000</v>
      </c>
      <c r="Q58" s="5" t="s">
        <v>26</v>
      </c>
      <c r="R58" s="5">
        <v>1</v>
      </c>
      <c r="S58" s="11">
        <v>150000</v>
      </c>
      <c r="T58" s="7">
        <f t="shared" si="19"/>
        <v>150000</v>
      </c>
      <c r="V58" s="5" t="s">
        <v>26</v>
      </c>
      <c r="W58" s="5">
        <v>1</v>
      </c>
      <c r="X58" s="11">
        <v>150000</v>
      </c>
      <c r="Y58" s="7">
        <f t="shared" si="20"/>
        <v>150000</v>
      </c>
    </row>
    <row r="59" spans="2:25" ht="21" thickBot="1" x14ac:dyDescent="0.35">
      <c r="B59" s="5" t="s">
        <v>7</v>
      </c>
      <c r="C59" s="6">
        <v>10</v>
      </c>
      <c r="D59" s="11">
        <v>25000</v>
      </c>
      <c r="E59" s="7">
        <f t="shared" ref="E59:E60" si="21">C59*D59</f>
        <v>250000</v>
      </c>
      <c r="G59" s="5" t="s">
        <v>7</v>
      </c>
      <c r="H59" s="6">
        <v>15</v>
      </c>
      <c r="I59" s="11">
        <v>25000</v>
      </c>
      <c r="J59" s="7">
        <f t="shared" ref="J59:J60" si="22">H59*I59</f>
        <v>375000</v>
      </c>
      <c r="L59" s="5" t="s">
        <v>17</v>
      </c>
      <c r="M59" s="6">
        <v>3</v>
      </c>
      <c r="N59" s="11">
        <v>12000</v>
      </c>
      <c r="O59" s="7">
        <f t="shared" si="18"/>
        <v>36000</v>
      </c>
      <c r="P59" s="14"/>
      <c r="Q59" s="5" t="s">
        <v>17</v>
      </c>
      <c r="R59" s="6">
        <v>3</v>
      </c>
      <c r="S59" s="11">
        <v>12000</v>
      </c>
      <c r="T59" s="7">
        <f t="shared" si="19"/>
        <v>36000</v>
      </c>
      <c r="V59" s="5" t="s">
        <v>17</v>
      </c>
      <c r="W59" s="6">
        <v>3</v>
      </c>
      <c r="X59" s="11">
        <v>12000</v>
      </c>
      <c r="Y59" s="7">
        <f t="shared" si="20"/>
        <v>36000</v>
      </c>
    </row>
    <row r="60" spans="2:25" ht="21" thickBot="1" x14ac:dyDescent="0.35">
      <c r="B60" s="5" t="s">
        <v>8</v>
      </c>
      <c r="C60" s="5">
        <v>10</v>
      </c>
      <c r="D60" s="11">
        <v>2000</v>
      </c>
      <c r="E60" s="7">
        <f t="shared" si="21"/>
        <v>20000</v>
      </c>
      <c r="G60" s="5" t="s">
        <v>8</v>
      </c>
      <c r="H60" s="5">
        <v>15</v>
      </c>
      <c r="I60" s="11">
        <v>2000</v>
      </c>
      <c r="J60" s="7">
        <f t="shared" si="22"/>
        <v>30000</v>
      </c>
      <c r="L60" s="5" t="s">
        <v>33</v>
      </c>
      <c r="M60" s="6">
        <v>30</v>
      </c>
      <c r="N60" s="11">
        <v>16000</v>
      </c>
      <c r="O60" s="7">
        <f t="shared" si="18"/>
        <v>480000</v>
      </c>
      <c r="P60" s="14"/>
      <c r="Q60" s="5" t="s">
        <v>19</v>
      </c>
      <c r="R60" s="6">
        <v>30</v>
      </c>
      <c r="S60" s="11">
        <v>16000</v>
      </c>
      <c r="T60" s="7">
        <f t="shared" si="19"/>
        <v>480000</v>
      </c>
      <c r="U60" s="1">
        <v>22</v>
      </c>
      <c r="V60" s="5" t="s">
        <v>19</v>
      </c>
      <c r="W60" s="6">
        <v>30</v>
      </c>
      <c r="X60" s="11">
        <v>16000</v>
      </c>
      <c r="Y60" s="7">
        <f t="shared" si="20"/>
        <v>480000</v>
      </c>
    </row>
    <row r="61" spans="2:25" ht="21" thickBot="1" x14ac:dyDescent="0.35">
      <c r="B61" s="5"/>
      <c r="C61" s="5"/>
      <c r="D61" s="11"/>
      <c r="E61" s="7"/>
      <c r="G61" s="5"/>
      <c r="H61" s="5"/>
      <c r="I61" s="11"/>
      <c r="J61" s="7"/>
      <c r="L61" s="5" t="s">
        <v>34</v>
      </c>
      <c r="M61" s="6">
        <v>30</v>
      </c>
      <c r="N61" s="11">
        <v>6000</v>
      </c>
      <c r="O61" s="7">
        <f t="shared" si="18"/>
        <v>180000</v>
      </c>
      <c r="P61" s="14"/>
      <c r="Q61" s="5" t="s">
        <v>21</v>
      </c>
      <c r="R61" s="6">
        <v>30</v>
      </c>
      <c r="S61" s="11">
        <v>6000</v>
      </c>
      <c r="T61" s="7">
        <f t="shared" si="19"/>
        <v>180000</v>
      </c>
      <c r="V61" s="5" t="s">
        <v>21</v>
      </c>
      <c r="W61" s="6">
        <v>30</v>
      </c>
      <c r="X61" s="11">
        <v>6000</v>
      </c>
      <c r="Y61" s="7">
        <f t="shared" si="20"/>
        <v>180000</v>
      </c>
    </row>
    <row r="62" spans="2:25" ht="21" thickBot="1" x14ac:dyDescent="0.35">
      <c r="B62" s="5" t="s">
        <v>10</v>
      </c>
      <c r="C62" s="5">
        <v>6</v>
      </c>
      <c r="D62" s="11">
        <v>90000</v>
      </c>
      <c r="E62" s="7">
        <f t="shared" ref="E62" si="23">C62*D62</f>
        <v>540000</v>
      </c>
      <c r="F62" s="13" t="s">
        <v>9</v>
      </c>
      <c r="G62" s="5" t="s">
        <v>10</v>
      </c>
      <c r="H62" s="5">
        <v>9</v>
      </c>
      <c r="I62" s="11">
        <v>90000</v>
      </c>
      <c r="J62" s="7">
        <f t="shared" ref="J62" si="24">H62*I62</f>
        <v>810000</v>
      </c>
      <c r="L62" s="5" t="s">
        <v>27</v>
      </c>
      <c r="M62" s="6">
        <v>32</v>
      </c>
      <c r="N62" s="11">
        <v>40000</v>
      </c>
      <c r="O62" s="7">
        <f t="shared" si="18"/>
        <v>1280000</v>
      </c>
      <c r="P62" s="14"/>
      <c r="Q62" s="5" t="s">
        <v>27</v>
      </c>
      <c r="R62" s="6">
        <v>32</v>
      </c>
      <c r="S62" s="11">
        <v>40000</v>
      </c>
      <c r="T62" s="7">
        <f t="shared" si="19"/>
        <v>1280000</v>
      </c>
      <c r="V62" s="5" t="s">
        <v>27</v>
      </c>
      <c r="W62" s="6">
        <v>32</v>
      </c>
      <c r="X62" s="11">
        <v>45000</v>
      </c>
      <c r="Y62" s="7">
        <f t="shared" si="20"/>
        <v>1440000</v>
      </c>
    </row>
    <row r="63" spans="2:25" ht="21" thickBot="1" x14ac:dyDescent="0.35">
      <c r="B63" s="5"/>
      <c r="C63" s="5"/>
      <c r="D63" s="11"/>
      <c r="E63" s="7"/>
      <c r="G63" s="5"/>
      <c r="H63" s="5"/>
      <c r="I63" s="11"/>
      <c r="J63" s="7"/>
      <c r="L63" s="5" t="s">
        <v>28</v>
      </c>
      <c r="M63" s="6">
        <v>32</v>
      </c>
      <c r="N63" s="11">
        <v>40000</v>
      </c>
      <c r="O63" s="7">
        <f t="shared" si="18"/>
        <v>1280000</v>
      </c>
      <c r="P63" s="14"/>
      <c r="Q63" s="5" t="s">
        <v>28</v>
      </c>
      <c r="R63" s="6">
        <v>32</v>
      </c>
      <c r="S63" s="11">
        <v>40000</v>
      </c>
      <c r="T63" s="7">
        <f t="shared" si="19"/>
        <v>1280000</v>
      </c>
      <c r="V63" s="5" t="s">
        <v>28</v>
      </c>
      <c r="W63" s="6">
        <v>32</v>
      </c>
      <c r="X63" s="11">
        <v>45000</v>
      </c>
      <c r="Y63" s="7">
        <f t="shared" si="20"/>
        <v>1440000</v>
      </c>
    </row>
    <row r="64" spans="2:25" ht="21" thickBot="1" x14ac:dyDescent="0.35">
      <c r="B64" s="5"/>
      <c r="C64" s="5"/>
      <c r="D64" s="11"/>
      <c r="E64" s="7"/>
      <c r="G64" s="5"/>
      <c r="H64" s="5"/>
      <c r="I64" s="11"/>
      <c r="J64" s="7"/>
      <c r="L64" s="5" t="s">
        <v>35</v>
      </c>
      <c r="M64" s="6">
        <v>30</v>
      </c>
      <c r="N64" s="11">
        <v>31000</v>
      </c>
      <c r="O64" s="7">
        <f t="shared" si="18"/>
        <v>930000</v>
      </c>
      <c r="P64" s="14"/>
      <c r="Q64" s="5" t="s">
        <v>35</v>
      </c>
      <c r="R64" s="6">
        <v>30</v>
      </c>
      <c r="S64" s="11">
        <v>31000</v>
      </c>
      <c r="T64" s="7">
        <f t="shared" si="19"/>
        <v>930000</v>
      </c>
      <c r="V64" s="5" t="s">
        <v>35</v>
      </c>
      <c r="W64" s="6">
        <v>30</v>
      </c>
      <c r="X64" s="11">
        <v>31000</v>
      </c>
      <c r="Y64" s="7">
        <f t="shared" si="20"/>
        <v>930000</v>
      </c>
    </row>
    <row r="65" spans="2:25" ht="21" customHeight="1" thickBot="1" x14ac:dyDescent="0.35">
      <c r="B65" s="5"/>
      <c r="C65" s="5"/>
      <c r="D65" s="11"/>
      <c r="E65" s="7"/>
      <c r="G65" s="5"/>
      <c r="H65" s="5"/>
      <c r="I65" s="11"/>
      <c r="J65" s="7"/>
      <c r="L65" s="5" t="s">
        <v>30</v>
      </c>
      <c r="M65" s="6">
        <v>15</v>
      </c>
      <c r="N65" s="11">
        <v>162000</v>
      </c>
      <c r="O65" s="7">
        <f t="shared" si="18"/>
        <v>2430000</v>
      </c>
      <c r="P65" s="14"/>
      <c r="Q65" s="5" t="s">
        <v>36</v>
      </c>
      <c r="R65" s="6">
        <v>15</v>
      </c>
      <c r="S65" s="11">
        <v>183000</v>
      </c>
      <c r="T65" s="7">
        <f t="shared" si="19"/>
        <v>2745000</v>
      </c>
      <c r="V65" s="5" t="s">
        <v>37</v>
      </c>
      <c r="W65" s="6">
        <v>15</v>
      </c>
      <c r="X65" s="11">
        <v>205000</v>
      </c>
      <c r="Y65" s="7">
        <f t="shared" si="20"/>
        <v>3075000</v>
      </c>
    </row>
    <row r="66" spans="2:25" ht="21" thickBot="1" x14ac:dyDescent="0.35">
      <c r="B66" s="5"/>
      <c r="C66" s="5"/>
      <c r="D66" s="11"/>
      <c r="E66" s="7"/>
      <c r="G66" s="5"/>
      <c r="H66" s="5"/>
      <c r="I66" s="11"/>
      <c r="J66" s="7"/>
      <c r="L66" s="5" t="s">
        <v>29</v>
      </c>
      <c r="M66" s="6">
        <v>30</v>
      </c>
      <c r="N66" s="11">
        <v>27000</v>
      </c>
      <c r="O66" s="7">
        <f t="shared" si="18"/>
        <v>810000</v>
      </c>
      <c r="P66" s="14"/>
      <c r="Q66" s="5" t="s">
        <v>29</v>
      </c>
      <c r="R66" s="6">
        <v>30</v>
      </c>
      <c r="S66" s="11">
        <v>27000</v>
      </c>
      <c r="T66" s="7">
        <f t="shared" si="19"/>
        <v>810000</v>
      </c>
      <c r="V66" s="5" t="s">
        <v>29</v>
      </c>
      <c r="W66" s="6">
        <v>30</v>
      </c>
      <c r="X66" s="11">
        <v>27000</v>
      </c>
      <c r="Y66" s="7">
        <f t="shared" si="20"/>
        <v>810000</v>
      </c>
    </row>
    <row r="67" spans="2:25" ht="21" thickBot="1" x14ac:dyDescent="0.35">
      <c r="B67" s="12"/>
      <c r="C67" s="5"/>
      <c r="D67" s="11">
        <v>0</v>
      </c>
      <c r="E67" s="7">
        <f t="shared" ref="E67" si="25">C67*D67</f>
        <v>0</v>
      </c>
      <c r="G67" s="12"/>
      <c r="H67" s="5"/>
      <c r="I67" s="11">
        <v>0</v>
      </c>
      <c r="J67" s="7">
        <f t="shared" ref="J67" si="26">H67*I67</f>
        <v>0</v>
      </c>
      <c r="L67" s="8" t="s">
        <v>5</v>
      </c>
      <c r="M67" s="9"/>
      <c r="N67" s="9"/>
      <c r="O67" s="10">
        <f>SUM(O56:O66)</f>
        <v>8316000</v>
      </c>
      <c r="P67" s="14"/>
      <c r="Q67" s="8" t="s">
        <v>5</v>
      </c>
      <c r="R67" s="9"/>
      <c r="S67" s="9"/>
      <c r="T67" s="10">
        <f>SUM(T56:T66)</f>
        <v>8631000</v>
      </c>
      <c r="V67" s="8" t="s">
        <v>5</v>
      </c>
      <c r="W67" s="9"/>
      <c r="X67" s="9"/>
      <c r="Y67" s="10">
        <f>SUM(Y56:Y66)</f>
        <v>9281000</v>
      </c>
    </row>
    <row r="68" spans="2:25" ht="24.75" customHeight="1" thickBot="1" x14ac:dyDescent="0.35">
      <c r="B68" s="8" t="s">
        <v>5</v>
      </c>
      <c r="C68" s="9"/>
      <c r="D68" s="9"/>
      <c r="E68" s="10">
        <f>SUM(E56:E67)</f>
        <v>1108000</v>
      </c>
      <c r="G68" s="8" t="s">
        <v>5</v>
      </c>
      <c r="H68" s="9"/>
      <c r="I68" s="9"/>
      <c r="J68" s="10">
        <f>SUM(J56:J67)</f>
        <v>1513000</v>
      </c>
      <c r="L68" s="15" t="s">
        <v>16</v>
      </c>
      <c r="M68" s="16"/>
      <c r="N68" s="16"/>
      <c r="O68" s="17">
        <f>O55-O67</f>
        <v>1284000</v>
      </c>
      <c r="Q68" s="15" t="s">
        <v>16</v>
      </c>
      <c r="R68" s="16"/>
      <c r="S68" s="16"/>
      <c r="T68" s="17">
        <f>T55-T67</f>
        <v>1419000</v>
      </c>
      <c r="V68" s="15" t="s">
        <v>16</v>
      </c>
      <c r="W68" s="16"/>
      <c r="X68" s="16"/>
      <c r="Y68" s="17">
        <f>Y55-Y67</f>
        <v>1219000</v>
      </c>
    </row>
    <row r="70" spans="2:25" ht="17.25" thickBot="1" x14ac:dyDescent="0.35"/>
    <row r="71" spans="2:25" ht="16.5" customHeight="1" x14ac:dyDescent="0.3">
      <c r="B71" s="39" t="s">
        <v>13</v>
      </c>
      <c r="C71" s="40"/>
      <c r="D71" s="40"/>
      <c r="E71" s="41"/>
      <c r="G71" s="39" t="s">
        <v>12</v>
      </c>
      <c r="H71" s="40"/>
      <c r="I71" s="40"/>
      <c r="J71" s="41"/>
      <c r="L71" s="33" t="s">
        <v>194</v>
      </c>
      <c r="M71" s="34"/>
      <c r="N71" s="34"/>
      <c r="O71" s="35"/>
      <c r="Q71" s="33" t="s">
        <v>42</v>
      </c>
      <c r="R71" s="34"/>
      <c r="S71" s="34"/>
      <c r="T71" s="35"/>
      <c r="V71" s="33" t="s">
        <v>43</v>
      </c>
      <c r="W71" s="34"/>
      <c r="X71" s="34"/>
      <c r="Y71" s="35"/>
    </row>
    <row r="72" spans="2:25" ht="17.25" customHeight="1" thickBot="1" x14ac:dyDescent="0.35">
      <c r="B72" s="42"/>
      <c r="C72" s="43"/>
      <c r="D72" s="43"/>
      <c r="E72" s="44"/>
      <c r="G72" s="42"/>
      <c r="H72" s="43"/>
      <c r="I72" s="43"/>
      <c r="J72" s="44"/>
      <c r="L72" s="36"/>
      <c r="M72" s="37"/>
      <c r="N72" s="37"/>
      <c r="O72" s="38"/>
      <c r="Q72" s="36"/>
      <c r="R72" s="37"/>
      <c r="S72" s="37"/>
      <c r="T72" s="38"/>
      <c r="V72" s="36"/>
      <c r="W72" s="37"/>
      <c r="X72" s="37"/>
      <c r="Y72" s="38"/>
    </row>
    <row r="73" spans="2:25" ht="21" thickBot="1" x14ac:dyDescent="0.35">
      <c r="B73" s="2"/>
      <c r="C73" s="2"/>
      <c r="D73" s="2"/>
      <c r="E73" s="2"/>
      <c r="G73" s="2"/>
      <c r="H73" s="2"/>
      <c r="I73" s="2"/>
      <c r="J73" s="2"/>
      <c r="L73" s="20">
        <f>N75</f>
        <v>295000</v>
      </c>
      <c r="M73" s="45"/>
      <c r="N73" s="46"/>
      <c r="O73" s="47"/>
      <c r="Q73" s="20">
        <f>S75</f>
        <v>310000</v>
      </c>
      <c r="R73" s="45"/>
      <c r="S73" s="46"/>
      <c r="T73" s="47"/>
      <c r="V73" s="20">
        <f>X75</f>
        <v>340000</v>
      </c>
      <c r="W73" s="45"/>
      <c r="X73" s="46"/>
      <c r="Y73" s="47"/>
    </row>
    <row r="74" spans="2:25" ht="21" thickBot="1" x14ac:dyDescent="0.35">
      <c r="B74" s="3" t="s">
        <v>0</v>
      </c>
      <c r="C74" s="3" t="s">
        <v>1</v>
      </c>
      <c r="D74" s="3" t="s">
        <v>2</v>
      </c>
      <c r="E74" s="4" t="s">
        <v>3</v>
      </c>
      <c r="G74" s="3" t="s">
        <v>0</v>
      </c>
      <c r="H74" s="3" t="s">
        <v>1</v>
      </c>
      <c r="I74" s="3" t="s">
        <v>2</v>
      </c>
      <c r="J74" s="4" t="s">
        <v>3</v>
      </c>
      <c r="L74" s="3" t="s">
        <v>15</v>
      </c>
      <c r="M74" s="3" t="s">
        <v>1</v>
      </c>
      <c r="N74" s="26" t="s">
        <v>195</v>
      </c>
      <c r="O74" s="4" t="s">
        <v>3</v>
      </c>
      <c r="Q74" s="3" t="s">
        <v>15</v>
      </c>
      <c r="R74" s="3" t="s">
        <v>1</v>
      </c>
      <c r="S74" s="26" t="s">
        <v>195</v>
      </c>
      <c r="T74" s="4" t="s">
        <v>3</v>
      </c>
      <c r="V74" s="3" t="s">
        <v>15</v>
      </c>
      <c r="W74" s="3" t="s">
        <v>1</v>
      </c>
      <c r="X74" s="24" t="s">
        <v>196</v>
      </c>
      <c r="Y74" s="4" t="s">
        <v>3</v>
      </c>
    </row>
    <row r="75" spans="2:25" ht="21" thickBot="1" x14ac:dyDescent="0.35">
      <c r="B75" s="5" t="s">
        <v>14</v>
      </c>
      <c r="C75" s="6">
        <v>0</v>
      </c>
      <c r="D75" s="7">
        <v>0</v>
      </c>
      <c r="E75" s="7">
        <f>C75*D75</f>
        <v>0</v>
      </c>
      <c r="G75" s="5" t="s">
        <v>14</v>
      </c>
      <c r="H75" s="6">
        <v>0</v>
      </c>
      <c r="I75" s="7">
        <v>0</v>
      </c>
      <c r="J75" s="7">
        <f>H75*I75</f>
        <v>0</v>
      </c>
      <c r="L75" s="5" t="s">
        <v>24</v>
      </c>
      <c r="M75" s="6">
        <v>30</v>
      </c>
      <c r="N75" s="27">
        <v>295000</v>
      </c>
      <c r="O75" s="7">
        <f>M75*N75</f>
        <v>8850000</v>
      </c>
      <c r="Q75" s="5" t="s">
        <v>24</v>
      </c>
      <c r="R75" s="6">
        <v>30</v>
      </c>
      <c r="S75" s="27">
        <v>310000</v>
      </c>
      <c r="T75" s="7">
        <f>R75*S75</f>
        <v>9300000</v>
      </c>
      <c r="V75" s="5" t="s">
        <v>24</v>
      </c>
      <c r="W75" s="6">
        <v>30</v>
      </c>
      <c r="X75" s="25">
        <v>340000</v>
      </c>
      <c r="Y75" s="7">
        <f>W75*X75</f>
        <v>10200000</v>
      </c>
    </row>
    <row r="76" spans="2:25" ht="21" thickBot="1" x14ac:dyDescent="0.35">
      <c r="B76" s="5" t="s">
        <v>4</v>
      </c>
      <c r="C76" s="6">
        <v>10</v>
      </c>
      <c r="D76" s="7">
        <v>255000</v>
      </c>
      <c r="E76" s="7">
        <f>C76*D76</f>
        <v>2550000</v>
      </c>
      <c r="G76" s="5" t="s">
        <v>4</v>
      </c>
      <c r="H76" s="6">
        <v>15</v>
      </c>
      <c r="I76" s="7">
        <v>230000</v>
      </c>
      <c r="J76" s="7">
        <f>H76*I76</f>
        <v>3450000</v>
      </c>
      <c r="L76" s="5" t="s">
        <v>22</v>
      </c>
      <c r="M76" s="6">
        <v>30</v>
      </c>
      <c r="N76" s="27">
        <v>270000</v>
      </c>
      <c r="O76" s="7">
        <f>M76*N76</f>
        <v>8100000</v>
      </c>
      <c r="Q76" s="5" t="s">
        <v>22</v>
      </c>
      <c r="R76" s="6">
        <v>30</v>
      </c>
      <c r="S76" s="27">
        <v>285000</v>
      </c>
      <c r="T76" s="7">
        <f>R76*S76</f>
        <v>8550000</v>
      </c>
      <c r="V76" s="5" t="s">
        <v>22</v>
      </c>
      <c r="W76" s="6">
        <v>30</v>
      </c>
      <c r="X76" s="25">
        <f>X75-25000</f>
        <v>315000</v>
      </c>
      <c r="Y76" s="7">
        <f>W76*X76</f>
        <v>9450000</v>
      </c>
    </row>
    <row r="77" spans="2:25" ht="21" thickBot="1" x14ac:dyDescent="0.35">
      <c r="B77" s="5"/>
      <c r="C77" s="6"/>
      <c r="D77" s="7"/>
      <c r="E77" s="7"/>
      <c r="G77" s="5"/>
      <c r="H77" s="6"/>
      <c r="I77" s="7"/>
      <c r="J77" s="7"/>
      <c r="L77" s="21" t="s">
        <v>23</v>
      </c>
      <c r="M77" s="22">
        <v>30</v>
      </c>
      <c r="N77" s="27">
        <f>O77/M77</f>
        <v>251200</v>
      </c>
      <c r="O77" s="23">
        <f>O90</f>
        <v>7536000</v>
      </c>
      <c r="Q77" s="21" t="s">
        <v>23</v>
      </c>
      <c r="R77" s="22">
        <v>30</v>
      </c>
      <c r="S77" s="27">
        <f>T77/R77</f>
        <v>268700</v>
      </c>
      <c r="T77" s="23">
        <f>T90</f>
        <v>8061000</v>
      </c>
      <c r="V77" s="21" t="s">
        <v>23</v>
      </c>
      <c r="W77" s="22">
        <v>30</v>
      </c>
      <c r="X77" s="25">
        <f>Y77/W77</f>
        <v>298366.66666666669</v>
      </c>
      <c r="Y77" s="23">
        <f>Y90</f>
        <v>8951000</v>
      </c>
    </row>
    <row r="78" spans="2:25" ht="21" thickBot="1" x14ac:dyDescent="0.35">
      <c r="B78" s="8" t="s">
        <v>5</v>
      </c>
      <c r="C78" s="9"/>
      <c r="D78" s="9"/>
      <c r="E78" s="10"/>
      <c r="G78" s="8" t="s">
        <v>5</v>
      </c>
      <c r="H78" s="9"/>
      <c r="I78" s="9"/>
      <c r="J78" s="10"/>
      <c r="L78" s="8" t="s">
        <v>5</v>
      </c>
      <c r="M78" s="9"/>
      <c r="N78" s="9"/>
      <c r="O78" s="10">
        <f>O75</f>
        <v>8850000</v>
      </c>
      <c r="Q78" s="8" t="s">
        <v>5</v>
      </c>
      <c r="R78" s="9"/>
      <c r="S78" s="9"/>
      <c r="T78" s="10">
        <f>T75</f>
        <v>9300000</v>
      </c>
      <c r="V78" s="8" t="s">
        <v>5</v>
      </c>
      <c r="W78" s="9"/>
      <c r="X78" s="9"/>
      <c r="Y78" s="10">
        <f>Y75</f>
        <v>10200000</v>
      </c>
    </row>
    <row r="79" spans="2:25" ht="21" thickBot="1" x14ac:dyDescent="0.35">
      <c r="B79" s="5" t="s">
        <v>11</v>
      </c>
      <c r="C79" s="6">
        <v>1</v>
      </c>
      <c r="D79" s="11">
        <v>250000</v>
      </c>
      <c r="E79" s="7">
        <f t="shared" ref="E79:E80" si="27">C79*D79</f>
        <v>250000</v>
      </c>
      <c r="G79" s="5" t="s">
        <v>11</v>
      </c>
      <c r="H79" s="6">
        <v>1</v>
      </c>
      <c r="I79" s="11">
        <v>250000</v>
      </c>
      <c r="J79" s="7">
        <f t="shared" ref="J79:J80" si="28">H79*I79</f>
        <v>250000</v>
      </c>
      <c r="L79" s="5" t="s">
        <v>18</v>
      </c>
      <c r="M79" s="6">
        <v>1</v>
      </c>
      <c r="N79" s="11">
        <v>440000</v>
      </c>
      <c r="O79" s="7">
        <f t="shared" ref="O79:O89" si="29">M79*N79</f>
        <v>440000</v>
      </c>
      <c r="Q79" s="5" t="s">
        <v>18</v>
      </c>
      <c r="R79" s="6">
        <v>1</v>
      </c>
      <c r="S79" s="11">
        <v>440000</v>
      </c>
      <c r="T79" s="7">
        <f t="shared" ref="T79:T89" si="30">R79*S79</f>
        <v>440000</v>
      </c>
      <c r="V79" s="5" t="s">
        <v>18</v>
      </c>
      <c r="W79" s="6">
        <v>1</v>
      </c>
      <c r="X79" s="11">
        <v>440000</v>
      </c>
      <c r="Y79" s="7">
        <f t="shared" ref="Y79:Y89" si="31">W79*X79</f>
        <v>440000</v>
      </c>
    </row>
    <row r="80" spans="2:25" ht="21" thickBot="1" x14ac:dyDescent="0.35">
      <c r="B80" s="5" t="s">
        <v>6</v>
      </c>
      <c r="C80" s="5">
        <v>6</v>
      </c>
      <c r="D80" s="11">
        <v>8000</v>
      </c>
      <c r="E80" s="7">
        <f t="shared" si="27"/>
        <v>48000</v>
      </c>
      <c r="G80" s="5" t="s">
        <v>6</v>
      </c>
      <c r="H80" s="5">
        <v>6</v>
      </c>
      <c r="I80" s="11">
        <v>8000</v>
      </c>
      <c r="J80" s="7">
        <f t="shared" si="28"/>
        <v>48000</v>
      </c>
      <c r="L80" s="5" t="s">
        <v>25</v>
      </c>
      <c r="M80" s="5">
        <v>2</v>
      </c>
      <c r="N80" s="11">
        <v>150000</v>
      </c>
      <c r="O80" s="7">
        <f t="shared" si="29"/>
        <v>300000</v>
      </c>
      <c r="Q80" s="5" t="s">
        <v>25</v>
      </c>
      <c r="R80" s="5">
        <v>2</v>
      </c>
      <c r="S80" s="11">
        <v>150000</v>
      </c>
      <c r="T80" s="7">
        <f t="shared" si="30"/>
        <v>300000</v>
      </c>
      <c r="V80" s="5" t="s">
        <v>25</v>
      </c>
      <c r="W80" s="5">
        <v>2</v>
      </c>
      <c r="X80" s="11">
        <v>150000</v>
      </c>
      <c r="Y80" s="7">
        <f t="shared" si="31"/>
        <v>300000</v>
      </c>
    </row>
    <row r="81" spans="2:25" ht="21" thickBot="1" x14ac:dyDescent="0.35">
      <c r="B81" s="5"/>
      <c r="C81" s="5"/>
      <c r="D81" s="11"/>
      <c r="E81" s="7"/>
      <c r="G81" s="5"/>
      <c r="H81" s="5"/>
      <c r="I81" s="11"/>
      <c r="J81" s="7"/>
      <c r="L81" s="5" t="s">
        <v>26</v>
      </c>
      <c r="M81" s="5">
        <v>1</v>
      </c>
      <c r="N81" s="11">
        <v>150000</v>
      </c>
      <c r="O81" s="7">
        <f t="shared" si="29"/>
        <v>150000</v>
      </c>
      <c r="Q81" s="5" t="s">
        <v>26</v>
      </c>
      <c r="R81" s="5">
        <v>1</v>
      </c>
      <c r="S81" s="11">
        <v>150000</v>
      </c>
      <c r="T81" s="7">
        <f t="shared" si="30"/>
        <v>150000</v>
      </c>
      <c r="V81" s="5" t="s">
        <v>26</v>
      </c>
      <c r="W81" s="5">
        <v>1</v>
      </c>
      <c r="X81" s="11">
        <v>150000</v>
      </c>
      <c r="Y81" s="7">
        <f t="shared" si="31"/>
        <v>150000</v>
      </c>
    </row>
    <row r="82" spans="2:25" ht="21" thickBot="1" x14ac:dyDescent="0.35">
      <c r="B82" s="5" t="s">
        <v>7</v>
      </c>
      <c r="C82" s="6">
        <v>10</v>
      </c>
      <c r="D82" s="11">
        <v>25000</v>
      </c>
      <c r="E82" s="7">
        <f t="shared" ref="E82:E83" si="32">C82*D82</f>
        <v>250000</v>
      </c>
      <c r="G82" s="5" t="s">
        <v>7</v>
      </c>
      <c r="H82" s="6">
        <v>15</v>
      </c>
      <c r="I82" s="11">
        <v>25000</v>
      </c>
      <c r="J82" s="7">
        <f t="shared" ref="J82:J83" si="33">H82*I82</f>
        <v>375000</v>
      </c>
      <c r="L82" s="5" t="s">
        <v>17</v>
      </c>
      <c r="M82" s="6">
        <v>3</v>
      </c>
      <c r="N82" s="11">
        <v>12000</v>
      </c>
      <c r="O82" s="7">
        <f t="shared" si="29"/>
        <v>36000</v>
      </c>
      <c r="P82" s="14"/>
      <c r="Q82" s="5" t="s">
        <v>17</v>
      </c>
      <c r="R82" s="6">
        <v>3</v>
      </c>
      <c r="S82" s="11">
        <v>12000</v>
      </c>
      <c r="T82" s="7">
        <f t="shared" si="30"/>
        <v>36000</v>
      </c>
      <c r="V82" s="5" t="s">
        <v>17</v>
      </c>
      <c r="W82" s="6">
        <v>3</v>
      </c>
      <c r="X82" s="11">
        <v>12000</v>
      </c>
      <c r="Y82" s="7">
        <f t="shared" si="31"/>
        <v>36000</v>
      </c>
    </row>
    <row r="83" spans="2:25" ht="21" thickBot="1" x14ac:dyDescent="0.35">
      <c r="B83" s="5" t="s">
        <v>8</v>
      </c>
      <c r="C83" s="5">
        <v>10</v>
      </c>
      <c r="D83" s="11">
        <v>2000</v>
      </c>
      <c r="E83" s="7">
        <f t="shared" si="32"/>
        <v>20000</v>
      </c>
      <c r="G83" s="5" t="s">
        <v>8</v>
      </c>
      <c r="H83" s="5">
        <v>15</v>
      </c>
      <c r="I83" s="11">
        <v>2000</v>
      </c>
      <c r="J83" s="7">
        <f t="shared" si="33"/>
        <v>30000</v>
      </c>
      <c r="L83" s="5" t="s">
        <v>33</v>
      </c>
      <c r="M83" s="6">
        <v>30</v>
      </c>
      <c r="N83" s="11">
        <v>16000</v>
      </c>
      <c r="O83" s="7">
        <f t="shared" si="29"/>
        <v>480000</v>
      </c>
      <c r="P83" s="14"/>
      <c r="Q83" s="5" t="s">
        <v>19</v>
      </c>
      <c r="R83" s="6">
        <v>30</v>
      </c>
      <c r="S83" s="11">
        <v>16000</v>
      </c>
      <c r="T83" s="7">
        <f t="shared" si="30"/>
        <v>480000</v>
      </c>
      <c r="U83" s="1">
        <v>22</v>
      </c>
      <c r="V83" s="5" t="s">
        <v>19</v>
      </c>
      <c r="W83" s="6">
        <v>30</v>
      </c>
      <c r="X83" s="11">
        <v>16000</v>
      </c>
      <c r="Y83" s="7">
        <f t="shared" si="31"/>
        <v>480000</v>
      </c>
    </row>
    <row r="84" spans="2:25" ht="21" thickBot="1" x14ac:dyDescent="0.35">
      <c r="B84" s="5"/>
      <c r="C84" s="5"/>
      <c r="D84" s="11"/>
      <c r="E84" s="7"/>
      <c r="G84" s="5"/>
      <c r="H84" s="5"/>
      <c r="I84" s="11"/>
      <c r="J84" s="7"/>
      <c r="L84" s="5" t="s">
        <v>34</v>
      </c>
      <c r="M84" s="6">
        <v>30</v>
      </c>
      <c r="N84" s="11">
        <v>6000</v>
      </c>
      <c r="O84" s="7">
        <f t="shared" si="29"/>
        <v>180000</v>
      </c>
      <c r="P84" s="14"/>
      <c r="Q84" s="5" t="s">
        <v>21</v>
      </c>
      <c r="R84" s="6">
        <v>30</v>
      </c>
      <c r="S84" s="11">
        <v>6000</v>
      </c>
      <c r="T84" s="7">
        <f t="shared" si="30"/>
        <v>180000</v>
      </c>
      <c r="V84" s="5" t="s">
        <v>21</v>
      </c>
      <c r="W84" s="6">
        <v>30</v>
      </c>
      <c r="X84" s="11">
        <v>6000</v>
      </c>
      <c r="Y84" s="7">
        <f t="shared" si="31"/>
        <v>180000</v>
      </c>
    </row>
    <row r="85" spans="2:25" ht="21" thickBot="1" x14ac:dyDescent="0.35">
      <c r="B85" s="5" t="s">
        <v>10</v>
      </c>
      <c r="C85" s="5">
        <v>6</v>
      </c>
      <c r="D85" s="11">
        <v>90000</v>
      </c>
      <c r="E85" s="7">
        <f t="shared" ref="E85" si="34">C85*D85</f>
        <v>540000</v>
      </c>
      <c r="F85" s="13" t="s">
        <v>9</v>
      </c>
      <c r="G85" s="5" t="s">
        <v>10</v>
      </c>
      <c r="H85" s="5">
        <v>9</v>
      </c>
      <c r="I85" s="11">
        <v>90000</v>
      </c>
      <c r="J85" s="7">
        <f t="shared" ref="J85" si="35">H85*I85</f>
        <v>810000</v>
      </c>
      <c r="L85" s="5" t="s">
        <v>27</v>
      </c>
      <c r="M85" s="6">
        <v>32</v>
      </c>
      <c r="N85" s="11">
        <v>40000</v>
      </c>
      <c r="O85" s="7">
        <f t="shared" si="29"/>
        <v>1280000</v>
      </c>
      <c r="P85" s="14"/>
      <c r="Q85" s="5" t="s">
        <v>27</v>
      </c>
      <c r="R85" s="6">
        <v>32</v>
      </c>
      <c r="S85" s="11">
        <v>40000</v>
      </c>
      <c r="T85" s="7">
        <f t="shared" si="30"/>
        <v>1280000</v>
      </c>
      <c r="V85" s="5" t="s">
        <v>27</v>
      </c>
      <c r="W85" s="6">
        <v>32</v>
      </c>
      <c r="X85" s="11">
        <v>45000</v>
      </c>
      <c r="Y85" s="7">
        <f t="shared" si="31"/>
        <v>1440000</v>
      </c>
    </row>
    <row r="86" spans="2:25" ht="21" thickBot="1" x14ac:dyDescent="0.35">
      <c r="B86" s="5"/>
      <c r="C86" s="5"/>
      <c r="D86" s="11"/>
      <c r="E86" s="7"/>
      <c r="G86" s="5"/>
      <c r="H86" s="5"/>
      <c r="I86" s="11"/>
      <c r="J86" s="7"/>
      <c r="L86" s="5" t="s">
        <v>28</v>
      </c>
      <c r="M86" s="6">
        <v>32</v>
      </c>
      <c r="N86" s="11">
        <v>40000</v>
      </c>
      <c r="O86" s="7">
        <f t="shared" si="29"/>
        <v>1280000</v>
      </c>
      <c r="P86" s="14"/>
      <c r="Q86" s="5" t="s">
        <v>28</v>
      </c>
      <c r="R86" s="6">
        <v>32</v>
      </c>
      <c r="S86" s="11">
        <v>40000</v>
      </c>
      <c r="T86" s="7">
        <f t="shared" si="30"/>
        <v>1280000</v>
      </c>
      <c r="V86" s="5" t="s">
        <v>28</v>
      </c>
      <c r="W86" s="6">
        <v>32</v>
      </c>
      <c r="X86" s="11">
        <v>45000</v>
      </c>
      <c r="Y86" s="7">
        <f t="shared" si="31"/>
        <v>1440000</v>
      </c>
    </row>
    <row r="87" spans="2:25" ht="21" thickBot="1" x14ac:dyDescent="0.35">
      <c r="B87" s="5"/>
      <c r="C87" s="5"/>
      <c r="D87" s="11"/>
      <c r="E87" s="7"/>
      <c r="G87" s="5"/>
      <c r="H87" s="5"/>
      <c r="I87" s="11"/>
      <c r="J87" s="7"/>
      <c r="L87" s="5" t="s">
        <v>35</v>
      </c>
      <c r="M87" s="6">
        <v>30</v>
      </c>
      <c r="N87" s="11">
        <v>31000</v>
      </c>
      <c r="O87" s="7">
        <f t="shared" si="29"/>
        <v>930000</v>
      </c>
      <c r="P87" s="14"/>
      <c r="Q87" s="5" t="s">
        <v>35</v>
      </c>
      <c r="R87" s="6">
        <v>30</v>
      </c>
      <c r="S87" s="11">
        <v>31000</v>
      </c>
      <c r="T87" s="7">
        <f t="shared" si="30"/>
        <v>930000</v>
      </c>
      <c r="V87" s="5" t="s">
        <v>35</v>
      </c>
      <c r="W87" s="6">
        <v>30</v>
      </c>
      <c r="X87" s="11">
        <v>31000</v>
      </c>
      <c r="Y87" s="7">
        <f t="shared" si="31"/>
        <v>930000</v>
      </c>
    </row>
    <row r="88" spans="2:25" ht="21" customHeight="1" thickBot="1" x14ac:dyDescent="0.35">
      <c r="B88" s="5"/>
      <c r="C88" s="5"/>
      <c r="D88" s="11"/>
      <c r="E88" s="7"/>
      <c r="G88" s="5"/>
      <c r="H88" s="5"/>
      <c r="I88" s="11"/>
      <c r="J88" s="7"/>
      <c r="L88" s="5" t="s">
        <v>30</v>
      </c>
      <c r="M88" s="6">
        <v>15</v>
      </c>
      <c r="N88" s="11">
        <v>110000</v>
      </c>
      <c r="O88" s="7">
        <f t="shared" si="29"/>
        <v>1650000</v>
      </c>
      <c r="P88" s="14"/>
      <c r="Q88" s="5" t="s">
        <v>36</v>
      </c>
      <c r="R88" s="6">
        <v>15</v>
      </c>
      <c r="S88" s="11">
        <v>145000</v>
      </c>
      <c r="T88" s="7">
        <f t="shared" si="30"/>
        <v>2175000</v>
      </c>
      <c r="V88" s="5" t="s">
        <v>37</v>
      </c>
      <c r="W88" s="6">
        <v>15</v>
      </c>
      <c r="X88" s="11">
        <v>183000</v>
      </c>
      <c r="Y88" s="7">
        <f t="shared" si="31"/>
        <v>2745000</v>
      </c>
    </row>
    <row r="89" spans="2:25" ht="21" thickBot="1" x14ac:dyDescent="0.35">
      <c r="B89" s="5"/>
      <c r="C89" s="5"/>
      <c r="D89" s="11"/>
      <c r="E89" s="7"/>
      <c r="G89" s="5"/>
      <c r="H89" s="5"/>
      <c r="I89" s="11"/>
      <c r="J89" s="7"/>
      <c r="L89" s="5" t="s">
        <v>29</v>
      </c>
      <c r="M89" s="6">
        <v>30</v>
      </c>
      <c r="N89" s="11">
        <v>27000</v>
      </c>
      <c r="O89" s="7">
        <f t="shared" si="29"/>
        <v>810000</v>
      </c>
      <c r="P89" s="14"/>
      <c r="Q89" s="5" t="s">
        <v>29</v>
      </c>
      <c r="R89" s="6">
        <v>30</v>
      </c>
      <c r="S89" s="11">
        <v>27000</v>
      </c>
      <c r="T89" s="7">
        <f t="shared" si="30"/>
        <v>810000</v>
      </c>
      <c r="V89" s="5" t="s">
        <v>29</v>
      </c>
      <c r="W89" s="6">
        <v>30</v>
      </c>
      <c r="X89" s="11">
        <v>27000</v>
      </c>
      <c r="Y89" s="7">
        <f t="shared" si="31"/>
        <v>810000</v>
      </c>
    </row>
    <row r="90" spans="2:25" ht="21" thickBot="1" x14ac:dyDescent="0.35">
      <c r="B90" s="12"/>
      <c r="C90" s="5"/>
      <c r="D90" s="11">
        <v>0</v>
      </c>
      <c r="E90" s="7">
        <f t="shared" ref="E90" si="36">C90*D90</f>
        <v>0</v>
      </c>
      <c r="G90" s="12"/>
      <c r="H90" s="5"/>
      <c r="I90" s="11">
        <v>0</v>
      </c>
      <c r="J90" s="7">
        <f t="shared" ref="J90" si="37">H90*I90</f>
        <v>0</v>
      </c>
      <c r="L90" s="8" t="s">
        <v>5</v>
      </c>
      <c r="M90" s="9"/>
      <c r="N90" s="9"/>
      <c r="O90" s="10">
        <f>SUM(O79:O89)</f>
        <v>7536000</v>
      </c>
      <c r="P90" s="14"/>
      <c r="Q90" s="8" t="s">
        <v>5</v>
      </c>
      <c r="R90" s="9"/>
      <c r="S90" s="9"/>
      <c r="T90" s="10">
        <f>SUM(T79:T89)</f>
        <v>8061000</v>
      </c>
      <c r="V90" s="8" t="s">
        <v>5</v>
      </c>
      <c r="W90" s="9"/>
      <c r="X90" s="9"/>
      <c r="Y90" s="10">
        <f>SUM(Y79:Y89)</f>
        <v>8951000</v>
      </c>
    </row>
    <row r="91" spans="2:25" ht="24.75" customHeight="1" thickBot="1" x14ac:dyDescent="0.35">
      <c r="B91" s="8" t="s">
        <v>5</v>
      </c>
      <c r="C91" s="9"/>
      <c r="D91" s="9"/>
      <c r="E91" s="10">
        <f>SUM(E79:E90)</f>
        <v>1108000</v>
      </c>
      <c r="G91" s="8" t="s">
        <v>5</v>
      </c>
      <c r="H91" s="9"/>
      <c r="I91" s="9"/>
      <c r="J91" s="10">
        <f>SUM(J79:J90)</f>
        <v>1513000</v>
      </c>
      <c r="L91" s="15" t="s">
        <v>16</v>
      </c>
      <c r="M91" s="16"/>
      <c r="N91" s="16"/>
      <c r="O91" s="17">
        <f>O78-O90</f>
        <v>1314000</v>
      </c>
      <c r="Q91" s="15" t="s">
        <v>16</v>
      </c>
      <c r="R91" s="16"/>
      <c r="S91" s="16"/>
      <c r="T91" s="17">
        <f>T78-T90</f>
        <v>1239000</v>
      </c>
      <c r="V91" s="15" t="s">
        <v>16</v>
      </c>
      <c r="W91" s="16"/>
      <c r="X91" s="16"/>
      <c r="Y91" s="17">
        <f>Y78-Y90</f>
        <v>1249000</v>
      </c>
    </row>
    <row r="93" spans="2:25" ht="17.25" thickBot="1" x14ac:dyDescent="0.35"/>
    <row r="94" spans="2:25" ht="16.5" customHeight="1" x14ac:dyDescent="0.3">
      <c r="B94" s="39" t="s">
        <v>13</v>
      </c>
      <c r="C94" s="40"/>
      <c r="D94" s="40"/>
      <c r="E94" s="41"/>
      <c r="G94" s="39" t="s">
        <v>12</v>
      </c>
      <c r="H94" s="40"/>
      <c r="I94" s="40"/>
      <c r="J94" s="41"/>
      <c r="L94" s="33" t="s">
        <v>44</v>
      </c>
      <c r="M94" s="34"/>
      <c r="N94" s="34"/>
      <c r="O94" s="35"/>
      <c r="Q94" s="33" t="s">
        <v>45</v>
      </c>
      <c r="R94" s="34"/>
      <c r="S94" s="34"/>
      <c r="T94" s="35"/>
    </row>
    <row r="95" spans="2:25" ht="17.25" customHeight="1" thickBot="1" x14ac:dyDescent="0.35">
      <c r="B95" s="42"/>
      <c r="C95" s="43"/>
      <c r="D95" s="43"/>
      <c r="E95" s="44"/>
      <c r="G95" s="42"/>
      <c r="H95" s="43"/>
      <c r="I95" s="43"/>
      <c r="J95" s="44"/>
      <c r="L95" s="36"/>
      <c r="M95" s="37"/>
      <c r="N95" s="37"/>
      <c r="O95" s="38"/>
      <c r="Q95" s="36"/>
      <c r="R95" s="37"/>
      <c r="S95" s="37"/>
      <c r="T95" s="38"/>
    </row>
    <row r="96" spans="2:25" ht="21" thickBot="1" x14ac:dyDescent="0.35">
      <c r="B96" s="2"/>
      <c r="C96" s="2"/>
      <c r="D96" s="2"/>
      <c r="E96" s="2"/>
      <c r="G96" s="2"/>
      <c r="H96" s="2"/>
      <c r="I96" s="2"/>
      <c r="J96" s="2"/>
      <c r="L96" s="20">
        <f>N98</f>
        <v>475000</v>
      </c>
      <c r="M96" s="45"/>
      <c r="N96" s="46"/>
      <c r="O96" s="47"/>
      <c r="Q96" s="20">
        <f>S98</f>
        <v>435000</v>
      </c>
      <c r="R96" s="45"/>
      <c r="S96" s="46"/>
      <c r="T96" s="47"/>
    </row>
    <row r="97" spans="2:21" ht="21" thickBot="1" x14ac:dyDescent="0.35">
      <c r="B97" s="3" t="s">
        <v>0</v>
      </c>
      <c r="C97" s="3" t="s">
        <v>1</v>
      </c>
      <c r="D97" s="3" t="s">
        <v>2</v>
      </c>
      <c r="E97" s="4" t="s">
        <v>3</v>
      </c>
      <c r="G97" s="3" t="s">
        <v>0</v>
      </c>
      <c r="H97" s="3" t="s">
        <v>1</v>
      </c>
      <c r="I97" s="3" t="s">
        <v>2</v>
      </c>
      <c r="J97" s="4" t="s">
        <v>3</v>
      </c>
      <c r="L97" s="3" t="s">
        <v>15</v>
      </c>
      <c r="M97" s="3" t="s">
        <v>1</v>
      </c>
      <c r="N97" s="26" t="s">
        <v>195</v>
      </c>
      <c r="O97" s="4" t="s">
        <v>3</v>
      </c>
      <c r="Q97" s="3" t="s">
        <v>15</v>
      </c>
      <c r="R97" s="3" t="s">
        <v>1</v>
      </c>
      <c r="S97" s="26" t="s">
        <v>195</v>
      </c>
      <c r="T97" s="4" t="s">
        <v>3</v>
      </c>
    </row>
    <row r="98" spans="2:21" ht="21" thickBot="1" x14ac:dyDescent="0.35">
      <c r="B98" s="5" t="s">
        <v>14</v>
      </c>
      <c r="C98" s="6">
        <v>0</v>
      </c>
      <c r="D98" s="7">
        <v>0</v>
      </c>
      <c r="E98" s="7">
        <f>C98*D98</f>
        <v>0</v>
      </c>
      <c r="G98" s="5" t="s">
        <v>14</v>
      </c>
      <c r="H98" s="6">
        <v>0</v>
      </c>
      <c r="I98" s="7">
        <v>0</v>
      </c>
      <c r="J98" s="7">
        <f>H98*I98</f>
        <v>0</v>
      </c>
      <c r="L98" s="5" t="s">
        <v>24</v>
      </c>
      <c r="M98" s="6">
        <v>30</v>
      </c>
      <c r="N98" s="27">
        <v>475000</v>
      </c>
      <c r="O98" s="7">
        <f>M98*N98</f>
        <v>14250000</v>
      </c>
      <c r="Q98" s="5" t="s">
        <v>24</v>
      </c>
      <c r="R98" s="6">
        <v>30</v>
      </c>
      <c r="S98" s="27">
        <v>435000</v>
      </c>
      <c r="T98" s="7">
        <f>R98*S98</f>
        <v>13050000</v>
      </c>
    </row>
    <row r="99" spans="2:21" ht="21" thickBot="1" x14ac:dyDescent="0.35">
      <c r="B99" s="5" t="s">
        <v>4</v>
      </c>
      <c r="C99" s="6">
        <v>10</v>
      </c>
      <c r="D99" s="7">
        <v>255000</v>
      </c>
      <c r="E99" s="7">
        <f>C99*D99</f>
        <v>2550000</v>
      </c>
      <c r="G99" s="5" t="s">
        <v>4</v>
      </c>
      <c r="H99" s="6">
        <v>15</v>
      </c>
      <c r="I99" s="7">
        <v>230000</v>
      </c>
      <c r="J99" s="7">
        <f>H99*I99</f>
        <v>3450000</v>
      </c>
      <c r="L99" s="5" t="s">
        <v>22</v>
      </c>
      <c r="M99" s="6">
        <v>30</v>
      </c>
      <c r="N99" s="27">
        <v>450000</v>
      </c>
      <c r="O99" s="7">
        <f>M99*N99</f>
        <v>13500000</v>
      </c>
      <c r="Q99" s="5" t="s">
        <v>22</v>
      </c>
      <c r="R99" s="6">
        <v>30</v>
      </c>
      <c r="S99" s="27">
        <v>415000</v>
      </c>
      <c r="T99" s="7">
        <f>R99*S99</f>
        <v>12450000</v>
      </c>
    </row>
    <row r="100" spans="2:21" ht="21" thickBot="1" x14ac:dyDescent="0.35">
      <c r="B100" s="5"/>
      <c r="C100" s="6"/>
      <c r="D100" s="7"/>
      <c r="E100" s="7"/>
      <c r="G100" s="5"/>
      <c r="H100" s="6"/>
      <c r="I100" s="7"/>
      <c r="J100" s="7"/>
      <c r="L100" s="21" t="s">
        <v>23</v>
      </c>
      <c r="M100" s="22">
        <v>30</v>
      </c>
      <c r="N100" s="27">
        <f>O100/M100</f>
        <v>411866.66666666669</v>
      </c>
      <c r="O100" s="23">
        <f>O113</f>
        <v>12356000</v>
      </c>
      <c r="Q100" s="21" t="s">
        <v>23</v>
      </c>
      <c r="R100" s="22">
        <v>30</v>
      </c>
      <c r="S100" s="27">
        <f>T100/R100</f>
        <v>361866.66666666669</v>
      </c>
      <c r="T100" s="23">
        <f>T113</f>
        <v>10856000</v>
      </c>
    </row>
    <row r="101" spans="2:21" ht="21" thickBot="1" x14ac:dyDescent="0.35">
      <c r="B101" s="8" t="s">
        <v>5</v>
      </c>
      <c r="C101" s="9"/>
      <c r="D101" s="9"/>
      <c r="E101" s="10"/>
      <c r="G101" s="8" t="s">
        <v>5</v>
      </c>
      <c r="H101" s="9"/>
      <c r="I101" s="9"/>
      <c r="J101" s="10"/>
      <c r="L101" s="8" t="s">
        <v>5</v>
      </c>
      <c r="M101" s="9"/>
      <c r="N101" s="9"/>
      <c r="O101" s="10">
        <f>O98</f>
        <v>14250000</v>
      </c>
      <c r="Q101" s="8" t="s">
        <v>5</v>
      </c>
      <c r="R101" s="9"/>
      <c r="S101" s="9"/>
      <c r="T101" s="10">
        <f>T98</f>
        <v>13050000</v>
      </c>
    </row>
    <row r="102" spans="2:21" ht="21" thickBot="1" x14ac:dyDescent="0.35">
      <c r="B102" s="5" t="s">
        <v>11</v>
      </c>
      <c r="C102" s="6">
        <v>1</v>
      </c>
      <c r="D102" s="11">
        <v>250000</v>
      </c>
      <c r="E102" s="7">
        <f t="shared" ref="E102:E103" si="38">C102*D102</f>
        <v>250000</v>
      </c>
      <c r="G102" s="5" t="s">
        <v>11</v>
      </c>
      <c r="H102" s="6">
        <v>1</v>
      </c>
      <c r="I102" s="11">
        <v>250000</v>
      </c>
      <c r="J102" s="7">
        <f t="shared" ref="J102:J103" si="39">H102*I102</f>
        <v>250000</v>
      </c>
      <c r="L102" s="5" t="s">
        <v>18</v>
      </c>
      <c r="M102" s="6">
        <v>1</v>
      </c>
      <c r="N102" s="11">
        <v>440000</v>
      </c>
      <c r="O102" s="7">
        <f t="shared" ref="O102:O112" si="40">M102*N102</f>
        <v>440000</v>
      </c>
      <c r="Q102" s="5" t="s">
        <v>18</v>
      </c>
      <c r="R102" s="6">
        <v>1</v>
      </c>
      <c r="S102" s="11">
        <v>440000</v>
      </c>
      <c r="T102" s="7">
        <f t="shared" ref="T102:T112" si="41">R102*S102</f>
        <v>440000</v>
      </c>
    </row>
    <row r="103" spans="2:21" ht="21" thickBot="1" x14ac:dyDescent="0.35">
      <c r="B103" s="5" t="s">
        <v>6</v>
      </c>
      <c r="C103" s="5">
        <v>6</v>
      </c>
      <c r="D103" s="11">
        <v>8000</v>
      </c>
      <c r="E103" s="7">
        <f t="shared" si="38"/>
        <v>48000</v>
      </c>
      <c r="G103" s="5" t="s">
        <v>6</v>
      </c>
      <c r="H103" s="5">
        <v>6</v>
      </c>
      <c r="I103" s="11">
        <v>8000</v>
      </c>
      <c r="J103" s="7">
        <f t="shared" si="39"/>
        <v>48000</v>
      </c>
      <c r="L103" s="5" t="s">
        <v>25</v>
      </c>
      <c r="M103" s="5">
        <v>2</v>
      </c>
      <c r="N103" s="11">
        <v>150000</v>
      </c>
      <c r="O103" s="7">
        <f t="shared" si="40"/>
        <v>300000</v>
      </c>
      <c r="Q103" s="5" t="s">
        <v>25</v>
      </c>
      <c r="R103" s="5">
        <v>2</v>
      </c>
      <c r="S103" s="11">
        <v>150000</v>
      </c>
      <c r="T103" s="7">
        <f t="shared" si="41"/>
        <v>300000</v>
      </c>
    </row>
    <row r="104" spans="2:21" ht="21" thickBot="1" x14ac:dyDescent="0.35">
      <c r="B104" s="5"/>
      <c r="C104" s="5"/>
      <c r="D104" s="11"/>
      <c r="E104" s="7"/>
      <c r="G104" s="5"/>
      <c r="H104" s="5"/>
      <c r="I104" s="11"/>
      <c r="J104" s="7"/>
      <c r="L104" s="5" t="s">
        <v>26</v>
      </c>
      <c r="M104" s="5">
        <v>1</v>
      </c>
      <c r="N104" s="11">
        <v>150000</v>
      </c>
      <c r="O104" s="7">
        <f t="shared" si="40"/>
        <v>150000</v>
      </c>
      <c r="Q104" s="5" t="s">
        <v>26</v>
      </c>
      <c r="R104" s="5">
        <v>1</v>
      </c>
      <c r="S104" s="11">
        <v>150000</v>
      </c>
      <c r="T104" s="7">
        <f t="shared" si="41"/>
        <v>150000</v>
      </c>
    </row>
    <row r="105" spans="2:21" ht="21" thickBot="1" x14ac:dyDescent="0.35">
      <c r="B105" s="5" t="s">
        <v>7</v>
      </c>
      <c r="C105" s="6">
        <v>10</v>
      </c>
      <c r="D105" s="11">
        <v>25000</v>
      </c>
      <c r="E105" s="7">
        <f t="shared" ref="E105:E106" si="42">C105*D105</f>
        <v>250000</v>
      </c>
      <c r="G105" s="5" t="s">
        <v>7</v>
      </c>
      <c r="H105" s="6">
        <v>15</v>
      </c>
      <c r="I105" s="11">
        <v>25000</v>
      </c>
      <c r="J105" s="7">
        <f t="shared" ref="J105:J106" si="43">H105*I105</f>
        <v>375000</v>
      </c>
      <c r="L105" s="5" t="s">
        <v>17</v>
      </c>
      <c r="M105" s="6">
        <v>3</v>
      </c>
      <c r="N105" s="11">
        <v>12000</v>
      </c>
      <c r="O105" s="7">
        <f t="shared" si="40"/>
        <v>36000</v>
      </c>
      <c r="P105" s="14"/>
      <c r="Q105" s="5" t="s">
        <v>17</v>
      </c>
      <c r="R105" s="6">
        <v>3</v>
      </c>
      <c r="S105" s="11">
        <v>12000</v>
      </c>
      <c r="T105" s="7">
        <f t="shared" si="41"/>
        <v>36000</v>
      </c>
    </row>
    <row r="106" spans="2:21" ht="21" thickBot="1" x14ac:dyDescent="0.35">
      <c r="B106" s="5" t="s">
        <v>8</v>
      </c>
      <c r="C106" s="5">
        <v>10</v>
      </c>
      <c r="D106" s="11">
        <v>2000</v>
      </c>
      <c r="E106" s="7">
        <f t="shared" si="42"/>
        <v>20000</v>
      </c>
      <c r="G106" s="5" t="s">
        <v>8</v>
      </c>
      <c r="H106" s="5">
        <v>15</v>
      </c>
      <c r="I106" s="11">
        <v>2000</v>
      </c>
      <c r="J106" s="7">
        <f t="shared" si="43"/>
        <v>30000</v>
      </c>
      <c r="L106" s="5" t="s">
        <v>33</v>
      </c>
      <c r="M106" s="6">
        <v>30</v>
      </c>
      <c r="N106" s="11">
        <v>16000</v>
      </c>
      <c r="O106" s="7">
        <f t="shared" si="40"/>
        <v>480000</v>
      </c>
      <c r="P106" s="14"/>
      <c r="Q106" s="5" t="s">
        <v>19</v>
      </c>
      <c r="R106" s="6">
        <v>30</v>
      </c>
      <c r="S106" s="11">
        <v>16000</v>
      </c>
      <c r="T106" s="7">
        <f t="shared" si="41"/>
        <v>480000</v>
      </c>
      <c r="U106" s="1">
        <v>22</v>
      </c>
    </row>
    <row r="107" spans="2:21" ht="21" thickBot="1" x14ac:dyDescent="0.35">
      <c r="B107" s="5"/>
      <c r="C107" s="5"/>
      <c r="D107" s="11"/>
      <c r="E107" s="7"/>
      <c r="G107" s="5"/>
      <c r="H107" s="5"/>
      <c r="I107" s="11"/>
      <c r="J107" s="7"/>
      <c r="L107" s="5" t="s">
        <v>34</v>
      </c>
      <c r="M107" s="6">
        <v>30</v>
      </c>
      <c r="N107" s="11">
        <v>6000</v>
      </c>
      <c r="O107" s="7">
        <f t="shared" si="40"/>
        <v>180000</v>
      </c>
      <c r="P107" s="14"/>
      <c r="Q107" s="5" t="s">
        <v>21</v>
      </c>
      <c r="R107" s="6">
        <v>30</v>
      </c>
      <c r="S107" s="11">
        <v>6000</v>
      </c>
      <c r="T107" s="7">
        <f t="shared" si="41"/>
        <v>180000</v>
      </c>
    </row>
    <row r="108" spans="2:21" ht="21" thickBot="1" x14ac:dyDescent="0.35">
      <c r="B108" s="5" t="s">
        <v>10</v>
      </c>
      <c r="C108" s="5">
        <v>6</v>
      </c>
      <c r="D108" s="11">
        <v>90000</v>
      </c>
      <c r="E108" s="7">
        <f t="shared" ref="E108" si="44">C108*D108</f>
        <v>540000</v>
      </c>
      <c r="F108" s="13" t="s">
        <v>9</v>
      </c>
      <c r="G108" s="5" t="s">
        <v>10</v>
      </c>
      <c r="H108" s="5">
        <v>9</v>
      </c>
      <c r="I108" s="11">
        <v>90000</v>
      </c>
      <c r="J108" s="7">
        <f t="shared" ref="J108" si="45">H108*I108</f>
        <v>810000</v>
      </c>
      <c r="L108" s="5" t="s">
        <v>27</v>
      </c>
      <c r="M108" s="6">
        <v>32</v>
      </c>
      <c r="N108" s="11">
        <v>45000</v>
      </c>
      <c r="O108" s="7">
        <f t="shared" si="40"/>
        <v>1440000</v>
      </c>
      <c r="P108" s="14"/>
      <c r="Q108" s="5" t="s">
        <v>27</v>
      </c>
      <c r="R108" s="6">
        <v>32</v>
      </c>
      <c r="S108" s="11">
        <v>45000</v>
      </c>
      <c r="T108" s="7">
        <f t="shared" si="41"/>
        <v>1440000</v>
      </c>
    </row>
    <row r="109" spans="2:21" ht="21" thickBot="1" x14ac:dyDescent="0.35">
      <c r="B109" s="5"/>
      <c r="C109" s="5"/>
      <c r="D109" s="11"/>
      <c r="E109" s="7"/>
      <c r="G109" s="5"/>
      <c r="H109" s="5"/>
      <c r="I109" s="11"/>
      <c r="J109" s="7"/>
      <c r="L109" s="5" t="s">
        <v>28</v>
      </c>
      <c r="M109" s="6">
        <v>32</v>
      </c>
      <c r="N109" s="11">
        <v>45000</v>
      </c>
      <c r="O109" s="7">
        <f t="shared" si="40"/>
        <v>1440000</v>
      </c>
      <c r="P109" s="14"/>
      <c r="Q109" s="5" t="s">
        <v>28</v>
      </c>
      <c r="R109" s="6">
        <v>32</v>
      </c>
      <c r="S109" s="11">
        <v>45000</v>
      </c>
      <c r="T109" s="7">
        <f t="shared" si="41"/>
        <v>1440000</v>
      </c>
    </row>
    <row r="110" spans="2:21" ht="21" thickBot="1" x14ac:dyDescent="0.35">
      <c r="B110" s="5"/>
      <c r="C110" s="5"/>
      <c r="D110" s="11"/>
      <c r="E110" s="7"/>
      <c r="G110" s="5"/>
      <c r="H110" s="5"/>
      <c r="I110" s="11"/>
      <c r="J110" s="7"/>
      <c r="L110" s="5" t="s">
        <v>35</v>
      </c>
      <c r="M110" s="6">
        <v>30</v>
      </c>
      <c r="N110" s="11">
        <v>31000</v>
      </c>
      <c r="O110" s="7">
        <f t="shared" si="40"/>
        <v>930000</v>
      </c>
      <c r="P110" s="14"/>
      <c r="Q110" s="5" t="s">
        <v>35</v>
      </c>
      <c r="R110" s="6">
        <v>30</v>
      </c>
      <c r="S110" s="11">
        <v>31000</v>
      </c>
      <c r="T110" s="7">
        <f t="shared" si="41"/>
        <v>930000</v>
      </c>
    </row>
    <row r="111" spans="2:21" ht="21" customHeight="1" thickBot="1" x14ac:dyDescent="0.35">
      <c r="B111" s="5"/>
      <c r="C111" s="5"/>
      <c r="D111" s="11"/>
      <c r="E111" s="7"/>
      <c r="G111" s="5"/>
      <c r="H111" s="5"/>
      <c r="I111" s="11"/>
      <c r="J111" s="7"/>
      <c r="L111" s="5" t="s">
        <v>30</v>
      </c>
      <c r="M111" s="6">
        <v>15</v>
      </c>
      <c r="N111" s="11">
        <v>410000</v>
      </c>
      <c r="O111" s="7">
        <f t="shared" si="40"/>
        <v>6150000</v>
      </c>
      <c r="P111" s="14"/>
      <c r="Q111" s="5" t="s">
        <v>36</v>
      </c>
      <c r="R111" s="6">
        <v>15</v>
      </c>
      <c r="S111" s="11">
        <v>310000</v>
      </c>
      <c r="T111" s="7">
        <f t="shared" si="41"/>
        <v>4650000</v>
      </c>
    </row>
    <row r="112" spans="2:21" ht="21" thickBot="1" x14ac:dyDescent="0.35">
      <c r="B112" s="5"/>
      <c r="C112" s="5"/>
      <c r="D112" s="11"/>
      <c r="E112" s="7"/>
      <c r="G112" s="5"/>
      <c r="H112" s="5"/>
      <c r="I112" s="11"/>
      <c r="J112" s="7"/>
      <c r="L112" s="5" t="s">
        <v>29</v>
      </c>
      <c r="M112" s="6">
        <v>30</v>
      </c>
      <c r="N112" s="11">
        <v>27000</v>
      </c>
      <c r="O112" s="7">
        <f t="shared" si="40"/>
        <v>810000</v>
      </c>
      <c r="P112" s="14"/>
      <c r="Q112" s="5" t="s">
        <v>29</v>
      </c>
      <c r="R112" s="6">
        <v>30</v>
      </c>
      <c r="S112" s="11">
        <v>27000</v>
      </c>
      <c r="T112" s="7">
        <f t="shared" si="41"/>
        <v>810000</v>
      </c>
    </row>
    <row r="113" spans="2:20" ht="21" thickBot="1" x14ac:dyDescent="0.35">
      <c r="B113" s="12"/>
      <c r="C113" s="5"/>
      <c r="D113" s="11">
        <v>0</v>
      </c>
      <c r="E113" s="7">
        <f t="shared" ref="E113" si="46">C113*D113</f>
        <v>0</v>
      </c>
      <c r="G113" s="12"/>
      <c r="H113" s="5"/>
      <c r="I113" s="11">
        <v>0</v>
      </c>
      <c r="J113" s="7">
        <f t="shared" ref="J113" si="47">H113*I113</f>
        <v>0</v>
      </c>
      <c r="L113" s="8" t="s">
        <v>5</v>
      </c>
      <c r="M113" s="9"/>
      <c r="N113" s="9"/>
      <c r="O113" s="10">
        <f>SUM(O102:O112)</f>
        <v>12356000</v>
      </c>
      <c r="P113" s="14"/>
      <c r="Q113" s="8" t="s">
        <v>5</v>
      </c>
      <c r="R113" s="9"/>
      <c r="S113" s="9"/>
      <c r="T113" s="10">
        <f>SUM(T102:T112)</f>
        <v>10856000</v>
      </c>
    </row>
    <row r="114" spans="2:20" ht="24.75" customHeight="1" thickBot="1" x14ac:dyDescent="0.35">
      <c r="B114" s="8" t="s">
        <v>5</v>
      </c>
      <c r="C114" s="9"/>
      <c r="D114" s="9"/>
      <c r="E114" s="10">
        <f>SUM(E102:E113)</f>
        <v>1108000</v>
      </c>
      <c r="G114" s="8" t="s">
        <v>5</v>
      </c>
      <c r="H114" s="9"/>
      <c r="I114" s="9"/>
      <c r="J114" s="10">
        <f>SUM(J102:J113)</f>
        <v>1513000</v>
      </c>
      <c r="L114" s="15" t="s">
        <v>16</v>
      </c>
      <c r="M114" s="16"/>
      <c r="N114" s="16"/>
      <c r="O114" s="17">
        <f>O101-O113</f>
        <v>1894000</v>
      </c>
      <c r="Q114" s="15" t="s">
        <v>16</v>
      </c>
      <c r="R114" s="16"/>
      <c r="S114" s="16"/>
      <c r="T114" s="17">
        <f>T101-T113</f>
        <v>2194000</v>
      </c>
    </row>
  </sheetData>
  <mergeCells count="40">
    <mergeCell ref="AB5:AE5"/>
    <mergeCell ref="AB6:AE6"/>
    <mergeCell ref="M96:O96"/>
    <mergeCell ref="R96:T96"/>
    <mergeCell ref="M73:O73"/>
    <mergeCell ref="R73:T73"/>
    <mergeCell ref="W73:Y73"/>
    <mergeCell ref="W50:Y50"/>
    <mergeCell ref="V71:Y72"/>
    <mergeCell ref="M27:O27"/>
    <mergeCell ref="R27:T27"/>
    <mergeCell ref="W27:Y27"/>
    <mergeCell ref="B94:E95"/>
    <mergeCell ref="G94:J95"/>
    <mergeCell ref="L94:O95"/>
    <mergeCell ref="Q94:T95"/>
    <mergeCell ref="M50:O50"/>
    <mergeCell ref="R50:T50"/>
    <mergeCell ref="B71:E72"/>
    <mergeCell ref="G71:J72"/>
    <mergeCell ref="L71:O72"/>
    <mergeCell ref="Q71:T72"/>
    <mergeCell ref="B48:E49"/>
    <mergeCell ref="G48:J49"/>
    <mergeCell ref="L48:O49"/>
    <mergeCell ref="Q48:T49"/>
    <mergeCell ref="V48:Y49"/>
    <mergeCell ref="B25:E26"/>
    <mergeCell ref="G25:J26"/>
    <mergeCell ref="L25:O26"/>
    <mergeCell ref="Q25:T26"/>
    <mergeCell ref="V25:Y26"/>
    <mergeCell ref="V2:Y3"/>
    <mergeCell ref="W4:Y4"/>
    <mergeCell ref="M4:O4"/>
    <mergeCell ref="R4:T4"/>
    <mergeCell ref="B2:E3"/>
    <mergeCell ref="G2:J3"/>
    <mergeCell ref="L2:O3"/>
    <mergeCell ref="Q2:T3"/>
  </mergeCells>
  <phoneticPr fontId="1" type="noConversion"/>
  <pageMargins left="0.39370078740157483" right="0.39370078740157483" top="0.39370078740157483" bottom="0.39370078740157483" header="0.31496062992125984" footer="0.31496062992125984"/>
  <pageSetup paperSize="9" scale="2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J124"/>
  <sheetViews>
    <sheetView topLeftCell="M85" zoomScale="55" zoomScaleNormal="55" zoomScaleSheetLayoutView="25" workbookViewId="0">
      <selection activeCell="N31" sqref="N31"/>
    </sheetView>
  </sheetViews>
  <sheetFormatPr defaultRowHeight="16.5" x14ac:dyDescent="0.3"/>
  <cols>
    <col min="1" max="1" width="0" style="1" hidden="1" customWidth="1"/>
    <col min="2" max="2" width="30.125" style="1" hidden="1" customWidth="1"/>
    <col min="3" max="3" width="9.875" style="1" hidden="1" customWidth="1"/>
    <col min="4" max="4" width="15.625" style="1" hidden="1" customWidth="1"/>
    <col min="5" max="5" width="38.5" style="1" hidden="1" customWidth="1"/>
    <col min="6" max="6" width="11" style="13" hidden="1" customWidth="1"/>
    <col min="7" max="7" width="30.125" style="1" hidden="1" customWidth="1"/>
    <col min="8" max="8" width="9.875" style="1" hidden="1" customWidth="1"/>
    <col min="9" max="9" width="15.625" style="1" hidden="1" customWidth="1"/>
    <col min="10" max="10" width="38.5" style="1" hidden="1" customWidth="1"/>
    <col min="11" max="11" width="3.25" style="13" customWidth="1"/>
    <col min="12" max="12" width="37.75" style="1" customWidth="1"/>
    <col min="13" max="13" width="9.875" style="1" customWidth="1"/>
    <col min="14" max="14" width="15.625" style="1" customWidth="1"/>
    <col min="15" max="15" width="23.375" style="1" customWidth="1"/>
    <col min="16" max="16" width="9" style="1"/>
    <col min="17" max="17" width="37.375" style="1" customWidth="1"/>
    <col min="18" max="18" width="9.875" style="1" customWidth="1"/>
    <col min="19" max="19" width="15.625" style="1" customWidth="1"/>
    <col min="20" max="20" width="23.375" style="1" customWidth="1"/>
    <col min="21" max="21" width="9" style="1"/>
    <col min="22" max="22" width="35.75" style="1" customWidth="1"/>
    <col min="23" max="23" width="9.875" style="1" customWidth="1"/>
    <col min="24" max="24" width="15.625" style="1" customWidth="1"/>
    <col min="25" max="25" width="23.375" style="1" customWidth="1"/>
    <col min="26" max="26" width="9" style="1"/>
    <col min="27" max="27" width="35.75" style="1" customWidth="1"/>
    <col min="28" max="28" width="9.875" style="1" customWidth="1"/>
    <col min="29" max="29" width="15.625" style="1" customWidth="1"/>
    <col min="30" max="30" width="23.375" style="1" customWidth="1"/>
    <col min="31" max="31" width="9" style="1"/>
    <col min="32" max="32" width="28.5" style="1" customWidth="1"/>
    <col min="33" max="16384" width="9" style="1"/>
  </cols>
  <sheetData>
    <row r="1" spans="2:36" ht="32.25" customHeight="1" thickBot="1" x14ac:dyDescent="0.35">
      <c r="L1" s="18"/>
      <c r="Q1" s="18"/>
      <c r="V1" s="18"/>
      <c r="AA1" s="18"/>
    </row>
    <row r="2" spans="2:36" ht="16.5" customHeight="1" x14ac:dyDescent="0.3">
      <c r="B2" s="39" t="s">
        <v>13</v>
      </c>
      <c r="C2" s="40"/>
      <c r="D2" s="40"/>
      <c r="E2" s="41"/>
      <c r="G2" s="39" t="s">
        <v>12</v>
      </c>
      <c r="H2" s="40"/>
      <c r="I2" s="40"/>
      <c r="J2" s="41"/>
      <c r="L2" s="33" t="s">
        <v>55</v>
      </c>
      <c r="M2" s="34"/>
      <c r="N2" s="34"/>
      <c r="O2" s="35"/>
      <c r="Q2" s="33" t="s">
        <v>56</v>
      </c>
      <c r="R2" s="34"/>
      <c r="S2" s="34"/>
      <c r="T2" s="35"/>
      <c r="V2" s="33" t="s">
        <v>31</v>
      </c>
      <c r="W2" s="34"/>
      <c r="X2" s="34"/>
      <c r="Y2" s="35"/>
      <c r="AA2" s="33" t="s">
        <v>57</v>
      </c>
      <c r="AB2" s="34"/>
      <c r="AC2" s="34"/>
      <c r="AD2" s="35"/>
    </row>
    <row r="3" spans="2:36" ht="17.25" customHeight="1" thickBot="1" x14ac:dyDescent="0.35">
      <c r="B3" s="42"/>
      <c r="C3" s="43"/>
      <c r="D3" s="43"/>
      <c r="E3" s="44"/>
      <c r="G3" s="42"/>
      <c r="H3" s="43"/>
      <c r="I3" s="43"/>
      <c r="J3" s="44"/>
      <c r="L3" s="36"/>
      <c r="M3" s="37"/>
      <c r="N3" s="37"/>
      <c r="O3" s="38"/>
      <c r="Q3" s="36"/>
      <c r="R3" s="37"/>
      <c r="S3" s="37"/>
      <c r="T3" s="38"/>
      <c r="V3" s="36"/>
      <c r="W3" s="37"/>
      <c r="X3" s="37"/>
      <c r="Y3" s="38"/>
      <c r="AA3" s="36"/>
      <c r="AB3" s="37"/>
      <c r="AC3" s="37"/>
      <c r="AD3" s="38"/>
    </row>
    <row r="4" spans="2:36" ht="21" thickBot="1" x14ac:dyDescent="0.35">
      <c r="B4" s="3" t="s">
        <v>0</v>
      </c>
      <c r="C4" s="3" t="s">
        <v>1</v>
      </c>
      <c r="D4" s="3" t="s">
        <v>2</v>
      </c>
      <c r="E4" s="4" t="s">
        <v>3</v>
      </c>
      <c r="G4" s="3" t="s">
        <v>0</v>
      </c>
      <c r="H4" s="3" t="s">
        <v>1</v>
      </c>
      <c r="I4" s="3" t="s">
        <v>2</v>
      </c>
      <c r="J4" s="4" t="s">
        <v>3</v>
      </c>
      <c r="L4" s="3" t="s">
        <v>15</v>
      </c>
      <c r="M4" s="3" t="s">
        <v>1</v>
      </c>
      <c r="N4" s="26" t="s">
        <v>200</v>
      </c>
      <c r="O4" s="4" t="s">
        <v>3</v>
      </c>
      <c r="Q4" s="3" t="s">
        <v>15</v>
      </c>
      <c r="R4" s="3" t="s">
        <v>1</v>
      </c>
      <c r="S4" s="26" t="s">
        <v>200</v>
      </c>
      <c r="T4" s="4" t="s">
        <v>3</v>
      </c>
      <c r="V4" s="3" t="s">
        <v>15</v>
      </c>
      <c r="W4" s="3" t="s">
        <v>1</v>
      </c>
      <c r="X4" s="26" t="s">
        <v>200</v>
      </c>
      <c r="Y4" s="4" t="s">
        <v>3</v>
      </c>
      <c r="AA4" s="3" t="s">
        <v>15</v>
      </c>
      <c r="AB4" s="3" t="s">
        <v>1</v>
      </c>
      <c r="AC4" s="26" t="s">
        <v>200</v>
      </c>
      <c r="AD4" s="4" t="s">
        <v>3</v>
      </c>
    </row>
    <row r="5" spans="2:36" ht="21" thickBot="1" x14ac:dyDescent="0.35">
      <c r="B5" s="5" t="s">
        <v>14</v>
      </c>
      <c r="C5" s="6">
        <v>0</v>
      </c>
      <c r="D5" s="7">
        <v>0</v>
      </c>
      <c r="E5" s="7">
        <f>C5*D5</f>
        <v>0</v>
      </c>
      <c r="G5" s="5" t="s">
        <v>14</v>
      </c>
      <c r="H5" s="6">
        <v>0</v>
      </c>
      <c r="I5" s="7">
        <v>0</v>
      </c>
      <c r="J5" s="7">
        <f>H5*I5</f>
        <v>0</v>
      </c>
      <c r="L5" s="5" t="s">
        <v>24</v>
      </c>
      <c r="M5" s="6">
        <v>30</v>
      </c>
      <c r="N5" s="27">
        <v>420000</v>
      </c>
      <c r="O5" s="7">
        <f>M5*N5</f>
        <v>12600000</v>
      </c>
      <c r="Q5" s="5" t="s">
        <v>24</v>
      </c>
      <c r="R5" s="6">
        <v>30</v>
      </c>
      <c r="S5" s="27">
        <v>435000</v>
      </c>
      <c r="T5" s="7">
        <f>R5*S5</f>
        <v>13050000</v>
      </c>
      <c r="V5" s="5" t="s">
        <v>24</v>
      </c>
      <c r="W5" s="6">
        <v>30</v>
      </c>
      <c r="X5" s="27">
        <v>455000</v>
      </c>
      <c r="Y5" s="7">
        <f>W5*X5</f>
        <v>13650000</v>
      </c>
      <c r="AA5" s="5" t="s">
        <v>24</v>
      </c>
      <c r="AB5" s="6">
        <v>30</v>
      </c>
      <c r="AC5" s="27">
        <v>445000</v>
      </c>
      <c r="AD5" s="7">
        <f>AB5*AC5</f>
        <v>13350000</v>
      </c>
      <c r="AF5" s="30"/>
      <c r="AG5" s="48" t="s">
        <v>198</v>
      </c>
      <c r="AH5" s="48"/>
      <c r="AI5" s="48"/>
      <c r="AJ5" s="48"/>
    </row>
    <row r="6" spans="2:36" ht="21" thickBot="1" x14ac:dyDescent="0.35">
      <c r="B6" s="5" t="s">
        <v>4</v>
      </c>
      <c r="C6" s="6">
        <v>10</v>
      </c>
      <c r="D6" s="7">
        <v>255000</v>
      </c>
      <c r="E6" s="7">
        <f>C6*D6</f>
        <v>2550000</v>
      </c>
      <c r="G6" s="5" t="s">
        <v>4</v>
      </c>
      <c r="H6" s="6">
        <v>15</v>
      </c>
      <c r="I6" s="7">
        <v>230000</v>
      </c>
      <c r="J6" s="7">
        <f>H6*I6</f>
        <v>3450000</v>
      </c>
      <c r="L6" s="5" t="s">
        <v>22</v>
      </c>
      <c r="M6" s="6">
        <v>30</v>
      </c>
      <c r="N6" s="27">
        <v>385000</v>
      </c>
      <c r="O6" s="7">
        <f>M6*N6</f>
        <v>11550000</v>
      </c>
      <c r="Q6" s="5" t="s">
        <v>22</v>
      </c>
      <c r="R6" s="6">
        <v>30</v>
      </c>
      <c r="S6" s="27">
        <v>400000</v>
      </c>
      <c r="T6" s="7">
        <f>R6*S6</f>
        <v>12000000</v>
      </c>
      <c r="V6" s="5" t="s">
        <v>22</v>
      </c>
      <c r="W6" s="6">
        <v>30</v>
      </c>
      <c r="X6" s="27">
        <v>420000</v>
      </c>
      <c r="Y6" s="7">
        <f>W6*X6</f>
        <v>12600000</v>
      </c>
      <c r="AA6" s="5" t="s">
        <v>22</v>
      </c>
      <c r="AB6" s="6">
        <v>30</v>
      </c>
      <c r="AC6" s="27">
        <v>410000</v>
      </c>
      <c r="AD6" s="7">
        <f>AB6*AC6</f>
        <v>12300000</v>
      </c>
      <c r="AF6" s="31"/>
      <c r="AG6" s="48" t="s">
        <v>199</v>
      </c>
      <c r="AH6" s="48"/>
      <c r="AI6" s="48"/>
      <c r="AJ6" s="48"/>
    </row>
    <row r="7" spans="2:36" ht="21" thickBot="1" x14ac:dyDescent="0.35">
      <c r="B7" s="5"/>
      <c r="C7" s="6"/>
      <c r="D7" s="7"/>
      <c r="E7" s="7"/>
      <c r="G7" s="5"/>
      <c r="H7" s="6"/>
      <c r="I7" s="7"/>
      <c r="J7" s="7"/>
      <c r="L7" s="21" t="s">
        <v>23</v>
      </c>
      <c r="M7" s="22">
        <v>30</v>
      </c>
      <c r="N7" s="27">
        <f>O7/M7</f>
        <v>349866.66666666669</v>
      </c>
      <c r="O7" s="23">
        <f>O23</f>
        <v>10496000</v>
      </c>
      <c r="Q7" s="21" t="s">
        <v>23</v>
      </c>
      <c r="R7" s="22">
        <v>30</v>
      </c>
      <c r="S7" s="27">
        <f>T7/R7</f>
        <v>354866.66666666669</v>
      </c>
      <c r="T7" s="23">
        <f>T23</f>
        <v>10646000</v>
      </c>
      <c r="V7" s="21" t="s">
        <v>23</v>
      </c>
      <c r="W7" s="22">
        <v>30</v>
      </c>
      <c r="X7" s="27">
        <f>Y7/W7</f>
        <v>387366.66666666669</v>
      </c>
      <c r="Y7" s="23">
        <f>Y23</f>
        <v>11621000</v>
      </c>
      <c r="AA7" s="21" t="s">
        <v>23</v>
      </c>
      <c r="AB7" s="22">
        <v>30</v>
      </c>
      <c r="AC7" s="27">
        <f>AD7/AB7</f>
        <v>379866.66666666669</v>
      </c>
      <c r="AD7" s="23">
        <f>AD23</f>
        <v>11396000</v>
      </c>
    </row>
    <row r="8" spans="2:36" ht="21" thickBot="1" x14ac:dyDescent="0.35">
      <c r="B8" s="8" t="s">
        <v>5</v>
      </c>
      <c r="C8" s="9"/>
      <c r="D8" s="9"/>
      <c r="E8" s="10"/>
      <c r="G8" s="8" t="s">
        <v>5</v>
      </c>
      <c r="H8" s="9"/>
      <c r="I8" s="9"/>
      <c r="J8" s="10"/>
      <c r="L8" s="8" t="s">
        <v>5</v>
      </c>
      <c r="M8" s="9"/>
      <c r="N8" s="9"/>
      <c r="O8" s="10">
        <f>O5</f>
        <v>12600000</v>
      </c>
      <c r="Q8" s="8" t="s">
        <v>5</v>
      </c>
      <c r="R8" s="9"/>
      <c r="S8" s="9"/>
      <c r="T8" s="10">
        <f>T5</f>
        <v>13050000</v>
      </c>
      <c r="V8" s="8" t="s">
        <v>5</v>
      </c>
      <c r="W8" s="9"/>
      <c r="X8" s="9"/>
      <c r="Y8" s="10">
        <f>Y5</f>
        <v>13650000</v>
      </c>
      <c r="AA8" s="8" t="s">
        <v>5</v>
      </c>
      <c r="AB8" s="9"/>
      <c r="AC8" s="9"/>
      <c r="AD8" s="10">
        <f>AD5</f>
        <v>13350000</v>
      </c>
    </row>
    <row r="9" spans="2:36" ht="21" thickBot="1" x14ac:dyDescent="0.35">
      <c r="B9" s="5" t="s">
        <v>11</v>
      </c>
      <c r="C9" s="6">
        <v>1</v>
      </c>
      <c r="D9" s="11">
        <v>250000</v>
      </c>
      <c r="E9" s="7">
        <f t="shared" ref="E9:E23" si="0">C9*D9</f>
        <v>250000</v>
      </c>
      <c r="G9" s="5" t="s">
        <v>11</v>
      </c>
      <c r="H9" s="6">
        <v>1</v>
      </c>
      <c r="I9" s="11">
        <v>250000</v>
      </c>
      <c r="J9" s="7">
        <f t="shared" ref="J9:J23" si="1">H9*I9</f>
        <v>250000</v>
      </c>
      <c r="L9" s="5" t="s">
        <v>18</v>
      </c>
      <c r="M9" s="6">
        <v>1</v>
      </c>
      <c r="N9" s="11">
        <v>440000</v>
      </c>
      <c r="O9" s="7">
        <f t="shared" ref="O9:O22" si="2">M9*N9</f>
        <v>440000</v>
      </c>
      <c r="Q9" s="5" t="s">
        <v>18</v>
      </c>
      <c r="R9" s="6">
        <v>1</v>
      </c>
      <c r="S9" s="11">
        <v>440000</v>
      </c>
      <c r="T9" s="7">
        <f t="shared" ref="T9:T22" si="3">R9*S9</f>
        <v>440000</v>
      </c>
      <c r="V9" s="5" t="s">
        <v>18</v>
      </c>
      <c r="W9" s="6">
        <v>1</v>
      </c>
      <c r="X9" s="11">
        <v>440000</v>
      </c>
      <c r="Y9" s="7">
        <f t="shared" ref="Y9:Y22" si="4">W9*X9</f>
        <v>440000</v>
      </c>
      <c r="AA9" s="5" t="s">
        <v>18</v>
      </c>
      <c r="AB9" s="6">
        <v>1</v>
      </c>
      <c r="AC9" s="11">
        <v>440000</v>
      </c>
      <c r="AD9" s="7">
        <f t="shared" ref="AD9:AD22" si="5">AB9*AC9</f>
        <v>440000</v>
      </c>
    </row>
    <row r="10" spans="2:36" ht="21" thickBot="1" x14ac:dyDescent="0.35">
      <c r="B10" s="5" t="s">
        <v>6</v>
      </c>
      <c r="C10" s="5">
        <v>6</v>
      </c>
      <c r="D10" s="11">
        <v>8000</v>
      </c>
      <c r="E10" s="7">
        <f t="shared" si="0"/>
        <v>48000</v>
      </c>
      <c r="G10" s="5" t="s">
        <v>6</v>
      </c>
      <c r="H10" s="5">
        <v>6</v>
      </c>
      <c r="I10" s="11">
        <v>8000</v>
      </c>
      <c r="J10" s="7">
        <f t="shared" si="1"/>
        <v>48000</v>
      </c>
      <c r="L10" s="5" t="s">
        <v>25</v>
      </c>
      <c r="M10" s="5">
        <v>2</v>
      </c>
      <c r="N10" s="11">
        <v>150000</v>
      </c>
      <c r="O10" s="7">
        <f t="shared" si="2"/>
        <v>300000</v>
      </c>
      <c r="Q10" s="5" t="s">
        <v>25</v>
      </c>
      <c r="R10" s="5">
        <v>2</v>
      </c>
      <c r="S10" s="11">
        <v>150000</v>
      </c>
      <c r="T10" s="7">
        <f t="shared" si="3"/>
        <v>300000</v>
      </c>
      <c r="V10" s="5" t="s">
        <v>25</v>
      </c>
      <c r="W10" s="5">
        <v>2</v>
      </c>
      <c r="X10" s="11">
        <v>150000</v>
      </c>
      <c r="Y10" s="7">
        <f t="shared" si="4"/>
        <v>300000</v>
      </c>
      <c r="AA10" s="5" t="s">
        <v>25</v>
      </c>
      <c r="AB10" s="5">
        <v>2</v>
      </c>
      <c r="AC10" s="11">
        <v>150000</v>
      </c>
      <c r="AD10" s="7">
        <f t="shared" si="5"/>
        <v>300000</v>
      </c>
    </row>
    <row r="11" spans="2:36" ht="21" thickBot="1" x14ac:dyDescent="0.35">
      <c r="B11" s="5"/>
      <c r="C11" s="5"/>
      <c r="D11" s="11"/>
      <c r="E11" s="7"/>
      <c r="G11" s="5"/>
      <c r="H11" s="5"/>
      <c r="I11" s="11"/>
      <c r="J11" s="7"/>
      <c r="L11" s="5" t="s">
        <v>26</v>
      </c>
      <c r="M11" s="5">
        <v>1</v>
      </c>
      <c r="N11" s="11">
        <v>150000</v>
      </c>
      <c r="O11" s="7">
        <f t="shared" si="2"/>
        <v>150000</v>
      </c>
      <c r="Q11" s="5" t="s">
        <v>26</v>
      </c>
      <c r="R11" s="5">
        <v>1</v>
      </c>
      <c r="S11" s="11">
        <v>150000</v>
      </c>
      <c r="T11" s="7">
        <f t="shared" si="3"/>
        <v>150000</v>
      </c>
      <c r="V11" s="5" t="s">
        <v>26</v>
      </c>
      <c r="W11" s="5">
        <v>1</v>
      </c>
      <c r="X11" s="11">
        <v>150000</v>
      </c>
      <c r="Y11" s="7">
        <f t="shared" si="4"/>
        <v>150000</v>
      </c>
      <c r="AA11" s="5" t="s">
        <v>26</v>
      </c>
      <c r="AB11" s="5">
        <v>1</v>
      </c>
      <c r="AC11" s="11">
        <v>150000</v>
      </c>
      <c r="AD11" s="7">
        <f t="shared" si="5"/>
        <v>150000</v>
      </c>
    </row>
    <row r="12" spans="2:36" ht="21" thickBot="1" x14ac:dyDescent="0.35">
      <c r="B12" s="5" t="s">
        <v>7</v>
      </c>
      <c r="C12" s="6">
        <v>10</v>
      </c>
      <c r="D12" s="11">
        <v>25000</v>
      </c>
      <c r="E12" s="7">
        <f t="shared" si="0"/>
        <v>250000</v>
      </c>
      <c r="G12" s="5" t="s">
        <v>7</v>
      </c>
      <c r="H12" s="6">
        <v>15</v>
      </c>
      <c r="I12" s="11">
        <v>25000</v>
      </c>
      <c r="J12" s="7">
        <f t="shared" si="1"/>
        <v>375000</v>
      </c>
      <c r="L12" s="5" t="s">
        <v>17</v>
      </c>
      <c r="M12" s="6">
        <v>3</v>
      </c>
      <c r="N12" s="11">
        <v>12000</v>
      </c>
      <c r="O12" s="7">
        <f t="shared" si="2"/>
        <v>36000</v>
      </c>
      <c r="P12" s="14"/>
      <c r="Q12" s="5" t="s">
        <v>17</v>
      </c>
      <c r="R12" s="6">
        <v>3</v>
      </c>
      <c r="S12" s="11">
        <v>12000</v>
      </c>
      <c r="T12" s="7">
        <f t="shared" si="3"/>
        <v>36000</v>
      </c>
      <c r="V12" s="5" t="s">
        <v>17</v>
      </c>
      <c r="W12" s="6">
        <v>3</v>
      </c>
      <c r="X12" s="11">
        <v>12000</v>
      </c>
      <c r="Y12" s="7">
        <f t="shared" si="4"/>
        <v>36000</v>
      </c>
      <c r="AA12" s="5" t="s">
        <v>17</v>
      </c>
      <c r="AB12" s="6">
        <v>3</v>
      </c>
      <c r="AC12" s="11">
        <v>12000</v>
      </c>
      <c r="AD12" s="7">
        <f t="shared" si="5"/>
        <v>36000</v>
      </c>
    </row>
    <row r="13" spans="2:36" ht="21" thickBot="1" x14ac:dyDescent="0.35">
      <c r="B13" s="5" t="s">
        <v>8</v>
      </c>
      <c r="C13" s="5">
        <v>10</v>
      </c>
      <c r="D13" s="11">
        <v>2000</v>
      </c>
      <c r="E13" s="7">
        <f t="shared" si="0"/>
        <v>20000</v>
      </c>
      <c r="G13" s="5" t="s">
        <v>8</v>
      </c>
      <c r="H13" s="5">
        <v>15</v>
      </c>
      <c r="I13" s="11">
        <v>2000</v>
      </c>
      <c r="J13" s="7">
        <f t="shared" si="1"/>
        <v>30000</v>
      </c>
      <c r="L13" s="5" t="s">
        <v>46</v>
      </c>
      <c r="M13" s="6">
        <v>30</v>
      </c>
      <c r="N13" s="11">
        <v>22000</v>
      </c>
      <c r="O13" s="7">
        <f t="shared" si="2"/>
        <v>660000</v>
      </c>
      <c r="P13" s="14"/>
      <c r="Q13" s="5" t="s">
        <v>46</v>
      </c>
      <c r="R13" s="6">
        <v>30</v>
      </c>
      <c r="S13" s="11">
        <v>22000</v>
      </c>
      <c r="T13" s="7">
        <f t="shared" si="3"/>
        <v>660000</v>
      </c>
      <c r="U13" s="1">
        <v>22</v>
      </c>
      <c r="V13" s="5" t="s">
        <v>46</v>
      </c>
      <c r="W13" s="6">
        <v>30</v>
      </c>
      <c r="X13" s="11">
        <v>22000</v>
      </c>
      <c r="Y13" s="7">
        <f t="shared" si="4"/>
        <v>660000</v>
      </c>
      <c r="AA13" s="5" t="s">
        <v>46</v>
      </c>
      <c r="AB13" s="6">
        <v>30</v>
      </c>
      <c r="AC13" s="11">
        <v>22000</v>
      </c>
      <c r="AD13" s="7">
        <f t="shared" si="5"/>
        <v>660000</v>
      </c>
    </row>
    <row r="14" spans="2:36" ht="21" thickBot="1" x14ac:dyDescent="0.35">
      <c r="B14" s="5"/>
      <c r="C14" s="5"/>
      <c r="D14" s="11"/>
      <c r="E14" s="7"/>
      <c r="G14" s="5"/>
      <c r="H14" s="5"/>
      <c r="I14" s="11"/>
      <c r="J14" s="7"/>
      <c r="L14" s="5" t="s">
        <v>47</v>
      </c>
      <c r="M14" s="6">
        <v>30</v>
      </c>
      <c r="N14" s="11">
        <v>9000</v>
      </c>
      <c r="O14" s="7">
        <f t="shared" si="2"/>
        <v>270000</v>
      </c>
      <c r="P14" s="14"/>
      <c r="Q14" s="5" t="s">
        <v>47</v>
      </c>
      <c r="R14" s="6">
        <v>30</v>
      </c>
      <c r="S14" s="11">
        <v>9000</v>
      </c>
      <c r="T14" s="7">
        <f t="shared" si="3"/>
        <v>270000</v>
      </c>
      <c r="V14" s="5" t="s">
        <v>47</v>
      </c>
      <c r="W14" s="6">
        <v>30</v>
      </c>
      <c r="X14" s="11">
        <v>9000</v>
      </c>
      <c r="Y14" s="7">
        <f t="shared" si="4"/>
        <v>270000</v>
      </c>
      <c r="AA14" s="5" t="s">
        <v>47</v>
      </c>
      <c r="AB14" s="6">
        <v>30</v>
      </c>
      <c r="AC14" s="11">
        <v>9000</v>
      </c>
      <c r="AD14" s="7">
        <f t="shared" si="5"/>
        <v>270000</v>
      </c>
    </row>
    <row r="15" spans="2:36" ht="21" thickBot="1" x14ac:dyDescent="0.35">
      <c r="B15" s="5" t="s">
        <v>10</v>
      </c>
      <c r="C15" s="5">
        <v>6</v>
      </c>
      <c r="D15" s="11">
        <v>90000</v>
      </c>
      <c r="E15" s="7">
        <f t="shared" si="0"/>
        <v>540000</v>
      </c>
      <c r="F15" s="13" t="s">
        <v>9</v>
      </c>
      <c r="G15" s="5" t="s">
        <v>10</v>
      </c>
      <c r="H15" s="5">
        <v>9</v>
      </c>
      <c r="I15" s="11">
        <v>90000</v>
      </c>
      <c r="J15" s="7">
        <f t="shared" si="1"/>
        <v>810000</v>
      </c>
      <c r="L15" s="5" t="s">
        <v>49</v>
      </c>
      <c r="M15" s="6">
        <v>32</v>
      </c>
      <c r="N15" s="11">
        <v>40000</v>
      </c>
      <c r="O15" s="7">
        <f t="shared" si="2"/>
        <v>1280000</v>
      </c>
      <c r="P15" s="14"/>
      <c r="Q15" s="5" t="s">
        <v>49</v>
      </c>
      <c r="R15" s="6">
        <v>32</v>
      </c>
      <c r="S15" s="11">
        <v>40000</v>
      </c>
      <c r="T15" s="7">
        <f t="shared" si="3"/>
        <v>1280000</v>
      </c>
      <c r="V15" s="5" t="s">
        <v>49</v>
      </c>
      <c r="W15" s="6">
        <v>32</v>
      </c>
      <c r="X15" s="11">
        <v>40000</v>
      </c>
      <c r="Y15" s="7">
        <f t="shared" si="4"/>
        <v>1280000</v>
      </c>
      <c r="AA15" s="5" t="s">
        <v>49</v>
      </c>
      <c r="AB15" s="6">
        <v>32</v>
      </c>
      <c r="AC15" s="11">
        <v>40000</v>
      </c>
      <c r="AD15" s="7">
        <f t="shared" si="5"/>
        <v>1280000</v>
      </c>
    </row>
    <row r="16" spans="2:36" ht="21" thickBot="1" x14ac:dyDescent="0.35">
      <c r="B16" s="5"/>
      <c r="C16" s="5"/>
      <c r="D16" s="11"/>
      <c r="E16" s="7"/>
      <c r="G16" s="5"/>
      <c r="H16" s="5"/>
      <c r="I16" s="11"/>
      <c r="J16" s="7"/>
      <c r="L16" s="5" t="s">
        <v>50</v>
      </c>
      <c r="M16" s="6">
        <v>32</v>
      </c>
      <c r="N16" s="11">
        <v>40000</v>
      </c>
      <c r="O16" s="7">
        <f t="shared" si="2"/>
        <v>1280000</v>
      </c>
      <c r="P16" s="14"/>
      <c r="Q16" s="5" t="s">
        <v>50</v>
      </c>
      <c r="R16" s="6">
        <v>32</v>
      </c>
      <c r="S16" s="11">
        <v>40000</v>
      </c>
      <c r="T16" s="7">
        <f t="shared" si="3"/>
        <v>1280000</v>
      </c>
      <c r="V16" s="5" t="s">
        <v>50</v>
      </c>
      <c r="W16" s="6">
        <v>32</v>
      </c>
      <c r="X16" s="11">
        <v>40000</v>
      </c>
      <c r="Y16" s="7">
        <f t="shared" si="4"/>
        <v>1280000</v>
      </c>
      <c r="AA16" s="5" t="s">
        <v>50</v>
      </c>
      <c r="AB16" s="6">
        <v>32</v>
      </c>
      <c r="AC16" s="11">
        <v>40000</v>
      </c>
      <c r="AD16" s="7">
        <f t="shared" si="5"/>
        <v>1280000</v>
      </c>
    </row>
    <row r="17" spans="2:30" ht="21" thickBot="1" x14ac:dyDescent="0.35">
      <c r="B17" s="5"/>
      <c r="C17" s="5"/>
      <c r="D17" s="11"/>
      <c r="E17" s="7"/>
      <c r="G17" s="5"/>
      <c r="H17" s="5"/>
      <c r="I17" s="11"/>
      <c r="J17" s="7"/>
      <c r="L17" s="5" t="s">
        <v>51</v>
      </c>
      <c r="M17" s="6">
        <v>32</v>
      </c>
      <c r="N17" s="11">
        <v>40000</v>
      </c>
      <c r="O17" s="7">
        <f t="shared" si="2"/>
        <v>1280000</v>
      </c>
      <c r="P17" s="14"/>
      <c r="Q17" s="5" t="s">
        <v>51</v>
      </c>
      <c r="R17" s="6">
        <v>32</v>
      </c>
      <c r="S17" s="11">
        <v>40000</v>
      </c>
      <c r="T17" s="7">
        <f t="shared" si="3"/>
        <v>1280000</v>
      </c>
      <c r="V17" s="5" t="s">
        <v>51</v>
      </c>
      <c r="W17" s="6">
        <v>32</v>
      </c>
      <c r="X17" s="11">
        <v>40000</v>
      </c>
      <c r="Y17" s="7">
        <f t="shared" si="4"/>
        <v>1280000</v>
      </c>
      <c r="AA17" s="5" t="s">
        <v>51</v>
      </c>
      <c r="AB17" s="6">
        <v>32</v>
      </c>
      <c r="AC17" s="11">
        <v>40000</v>
      </c>
      <c r="AD17" s="7">
        <f t="shared" si="5"/>
        <v>1280000</v>
      </c>
    </row>
    <row r="18" spans="2:30" ht="21" thickBot="1" x14ac:dyDescent="0.35">
      <c r="B18" s="5"/>
      <c r="C18" s="5"/>
      <c r="D18" s="11"/>
      <c r="E18" s="7"/>
      <c r="G18" s="5"/>
      <c r="H18" s="5"/>
      <c r="I18" s="11"/>
      <c r="J18" s="7"/>
      <c r="L18" s="5" t="s">
        <v>35</v>
      </c>
      <c r="M18" s="6">
        <v>30</v>
      </c>
      <c r="N18" s="11">
        <v>31000</v>
      </c>
      <c r="O18" s="7">
        <f t="shared" si="2"/>
        <v>930000</v>
      </c>
      <c r="P18" s="14"/>
      <c r="Q18" s="5" t="s">
        <v>35</v>
      </c>
      <c r="R18" s="6">
        <v>30</v>
      </c>
      <c r="S18" s="11">
        <v>31000</v>
      </c>
      <c r="T18" s="7">
        <f t="shared" si="3"/>
        <v>930000</v>
      </c>
      <c r="V18" s="5" t="s">
        <v>35</v>
      </c>
      <c r="W18" s="6">
        <v>30</v>
      </c>
      <c r="X18" s="11">
        <v>31000</v>
      </c>
      <c r="Y18" s="7">
        <f t="shared" si="4"/>
        <v>930000</v>
      </c>
      <c r="AA18" s="5" t="s">
        <v>35</v>
      </c>
      <c r="AB18" s="6">
        <v>30</v>
      </c>
      <c r="AC18" s="11">
        <v>31000</v>
      </c>
      <c r="AD18" s="7">
        <f t="shared" si="5"/>
        <v>930000</v>
      </c>
    </row>
    <row r="19" spans="2:30" ht="21" customHeight="1" thickBot="1" x14ac:dyDescent="0.35">
      <c r="B19" s="5"/>
      <c r="C19" s="5"/>
      <c r="D19" s="11"/>
      <c r="E19" s="7"/>
      <c r="G19" s="5"/>
      <c r="H19" s="5"/>
      <c r="I19" s="11"/>
      <c r="J19" s="7"/>
      <c r="L19" s="5" t="s">
        <v>53</v>
      </c>
      <c r="M19" s="6">
        <v>15</v>
      </c>
      <c r="N19" s="11">
        <v>75000</v>
      </c>
      <c r="O19" s="7">
        <f t="shared" si="2"/>
        <v>1125000</v>
      </c>
      <c r="P19" s="14"/>
      <c r="Q19" s="5" t="s">
        <v>53</v>
      </c>
      <c r="R19" s="6">
        <v>15</v>
      </c>
      <c r="S19" s="11">
        <v>75000</v>
      </c>
      <c r="T19" s="7">
        <f t="shared" si="3"/>
        <v>1125000</v>
      </c>
      <c r="V19" s="5" t="s">
        <v>53</v>
      </c>
      <c r="W19" s="6">
        <v>15</v>
      </c>
      <c r="X19" s="11">
        <v>90000</v>
      </c>
      <c r="Y19" s="7">
        <f t="shared" si="4"/>
        <v>1350000</v>
      </c>
      <c r="AA19" s="5" t="s">
        <v>53</v>
      </c>
      <c r="AB19" s="6">
        <v>15</v>
      </c>
      <c r="AC19" s="11">
        <v>135000</v>
      </c>
      <c r="AD19" s="7">
        <f t="shared" si="5"/>
        <v>2025000</v>
      </c>
    </row>
    <row r="20" spans="2:30" ht="21" customHeight="1" thickBot="1" x14ac:dyDescent="0.35">
      <c r="B20" s="5"/>
      <c r="C20" s="5"/>
      <c r="D20" s="11"/>
      <c r="E20" s="7"/>
      <c r="G20" s="5"/>
      <c r="H20" s="5"/>
      <c r="I20" s="11"/>
      <c r="J20" s="7"/>
      <c r="L20" s="5" t="s">
        <v>54</v>
      </c>
      <c r="M20" s="6">
        <v>15</v>
      </c>
      <c r="N20" s="11">
        <v>75000</v>
      </c>
      <c r="O20" s="7">
        <f t="shared" si="2"/>
        <v>1125000</v>
      </c>
      <c r="P20" s="14"/>
      <c r="Q20" s="5" t="s">
        <v>54</v>
      </c>
      <c r="R20" s="6">
        <v>15</v>
      </c>
      <c r="S20" s="11">
        <v>85000</v>
      </c>
      <c r="T20" s="7">
        <f t="shared" si="3"/>
        <v>1275000</v>
      </c>
      <c r="V20" s="5" t="s">
        <v>54</v>
      </c>
      <c r="W20" s="6">
        <v>15</v>
      </c>
      <c r="X20" s="11">
        <v>135000</v>
      </c>
      <c r="Y20" s="7">
        <f t="shared" si="4"/>
        <v>2025000</v>
      </c>
      <c r="AA20" s="5" t="s">
        <v>54</v>
      </c>
      <c r="AB20" s="6">
        <v>15</v>
      </c>
      <c r="AC20" s="11">
        <v>75000</v>
      </c>
      <c r="AD20" s="7">
        <f t="shared" si="5"/>
        <v>1125000</v>
      </c>
    </row>
    <row r="21" spans="2:30" ht="21" thickBot="1" x14ac:dyDescent="0.35">
      <c r="B21" s="5"/>
      <c r="C21" s="5"/>
      <c r="D21" s="11"/>
      <c r="E21" s="7"/>
      <c r="G21" s="5"/>
      <c r="H21" s="5"/>
      <c r="I21" s="11"/>
      <c r="J21" s="7"/>
      <c r="L21" s="5" t="s">
        <v>48</v>
      </c>
      <c r="M21" s="6">
        <v>30</v>
      </c>
      <c r="N21" s="11">
        <v>27000</v>
      </c>
      <c r="O21" s="7">
        <f t="shared" si="2"/>
        <v>810000</v>
      </c>
      <c r="P21" s="14"/>
      <c r="Q21" s="5" t="s">
        <v>48</v>
      </c>
      <c r="R21" s="6">
        <v>30</v>
      </c>
      <c r="S21" s="11">
        <v>27000</v>
      </c>
      <c r="T21" s="7">
        <f t="shared" si="3"/>
        <v>810000</v>
      </c>
      <c r="V21" s="5" t="s">
        <v>48</v>
      </c>
      <c r="W21" s="6">
        <v>30</v>
      </c>
      <c r="X21" s="11">
        <v>27000</v>
      </c>
      <c r="Y21" s="7">
        <f t="shared" si="4"/>
        <v>810000</v>
      </c>
      <c r="AA21" s="5" t="s">
        <v>48</v>
      </c>
      <c r="AB21" s="6">
        <v>30</v>
      </c>
      <c r="AC21" s="11">
        <v>27000</v>
      </c>
      <c r="AD21" s="7">
        <f t="shared" si="5"/>
        <v>810000</v>
      </c>
    </row>
    <row r="22" spans="2:30" ht="21" thickBot="1" x14ac:dyDescent="0.35">
      <c r="B22" s="5"/>
      <c r="C22" s="5"/>
      <c r="D22" s="11"/>
      <c r="E22" s="7"/>
      <c r="G22" s="5"/>
      <c r="H22" s="5"/>
      <c r="I22" s="11"/>
      <c r="J22" s="7"/>
      <c r="L22" s="5" t="s">
        <v>52</v>
      </c>
      <c r="M22" s="6">
        <v>30</v>
      </c>
      <c r="N22" s="11">
        <v>27000</v>
      </c>
      <c r="O22" s="7">
        <f t="shared" si="2"/>
        <v>810000</v>
      </c>
      <c r="P22" s="14"/>
      <c r="Q22" s="5" t="s">
        <v>52</v>
      </c>
      <c r="R22" s="6">
        <v>30</v>
      </c>
      <c r="S22" s="11">
        <v>27000</v>
      </c>
      <c r="T22" s="7">
        <f t="shared" si="3"/>
        <v>810000</v>
      </c>
      <c r="V22" s="5" t="s">
        <v>52</v>
      </c>
      <c r="W22" s="6">
        <v>30</v>
      </c>
      <c r="X22" s="11">
        <v>27000</v>
      </c>
      <c r="Y22" s="7">
        <f t="shared" si="4"/>
        <v>810000</v>
      </c>
      <c r="AA22" s="5" t="s">
        <v>52</v>
      </c>
      <c r="AB22" s="6">
        <v>30</v>
      </c>
      <c r="AC22" s="11">
        <v>27000</v>
      </c>
      <c r="AD22" s="7">
        <f t="shared" si="5"/>
        <v>810000</v>
      </c>
    </row>
    <row r="23" spans="2:30" ht="21" thickBot="1" x14ac:dyDescent="0.35">
      <c r="B23" s="12"/>
      <c r="C23" s="5"/>
      <c r="D23" s="11">
        <v>0</v>
      </c>
      <c r="E23" s="7">
        <f t="shared" si="0"/>
        <v>0</v>
      </c>
      <c r="G23" s="12"/>
      <c r="H23" s="5"/>
      <c r="I23" s="11">
        <v>0</v>
      </c>
      <c r="J23" s="7">
        <f t="shared" si="1"/>
        <v>0</v>
      </c>
      <c r="L23" s="8" t="s">
        <v>5</v>
      </c>
      <c r="M23" s="9"/>
      <c r="N23" s="9"/>
      <c r="O23" s="10">
        <f>SUM(O9:O22)</f>
        <v>10496000</v>
      </c>
      <c r="P23" s="14"/>
      <c r="Q23" s="8" t="s">
        <v>5</v>
      </c>
      <c r="R23" s="9"/>
      <c r="S23" s="9"/>
      <c r="T23" s="10">
        <f>SUM(T9:T22)</f>
        <v>10646000</v>
      </c>
      <c r="V23" s="8" t="s">
        <v>5</v>
      </c>
      <c r="W23" s="9"/>
      <c r="X23" s="9"/>
      <c r="Y23" s="10">
        <f>SUM(Y9:Y22)</f>
        <v>11621000</v>
      </c>
      <c r="AA23" s="8" t="s">
        <v>5</v>
      </c>
      <c r="AB23" s="9"/>
      <c r="AC23" s="9"/>
      <c r="AD23" s="10">
        <f>SUM(AD9:AD22)</f>
        <v>11396000</v>
      </c>
    </row>
    <row r="24" spans="2:30" ht="24.75" customHeight="1" thickBot="1" x14ac:dyDescent="0.35">
      <c r="B24" s="8" t="s">
        <v>5</v>
      </c>
      <c r="C24" s="9"/>
      <c r="D24" s="9"/>
      <c r="E24" s="10">
        <f>SUM(E9:E23)</f>
        <v>1108000</v>
      </c>
      <c r="G24" s="8" t="s">
        <v>5</v>
      </c>
      <c r="H24" s="9"/>
      <c r="I24" s="9"/>
      <c r="J24" s="10">
        <f>SUM(J9:J23)</f>
        <v>1513000</v>
      </c>
      <c r="L24" s="15" t="s">
        <v>16</v>
      </c>
      <c r="M24" s="16"/>
      <c r="N24" s="16"/>
      <c r="O24" s="17">
        <f>O8-O23</f>
        <v>2104000</v>
      </c>
      <c r="Q24" s="15" t="s">
        <v>16</v>
      </c>
      <c r="R24" s="16"/>
      <c r="S24" s="16"/>
      <c r="T24" s="17">
        <f>T8-T23</f>
        <v>2404000</v>
      </c>
      <c r="V24" s="15" t="s">
        <v>16</v>
      </c>
      <c r="W24" s="16"/>
      <c r="X24" s="16"/>
      <c r="Y24" s="17">
        <f>Y8-Y23</f>
        <v>2029000</v>
      </c>
      <c r="AA24" s="15" t="s">
        <v>16</v>
      </c>
      <c r="AB24" s="16"/>
      <c r="AC24" s="16"/>
      <c r="AD24" s="17">
        <f>AD8-AD23</f>
        <v>1954000</v>
      </c>
    </row>
    <row r="25" spans="2:30" ht="24.75" customHeight="1" thickBot="1" x14ac:dyDescent="0.35">
      <c r="B25" s="8" t="s">
        <v>5</v>
      </c>
      <c r="C25" s="9"/>
      <c r="D25" s="9"/>
      <c r="E25" s="10">
        <f>SUM(E9:E24)</f>
        <v>2216000</v>
      </c>
      <c r="G25" s="8" t="s">
        <v>5</v>
      </c>
      <c r="H25" s="9"/>
      <c r="I25" s="9"/>
      <c r="J25" s="10">
        <f>SUM(J9:J24)</f>
        <v>3026000</v>
      </c>
    </row>
    <row r="26" spans="2:30" ht="17.25" thickBot="1" x14ac:dyDescent="0.35"/>
    <row r="27" spans="2:30" ht="16.5" customHeight="1" x14ac:dyDescent="0.3">
      <c r="B27" s="39" t="s">
        <v>13</v>
      </c>
      <c r="C27" s="40"/>
      <c r="D27" s="40"/>
      <c r="E27" s="41"/>
      <c r="G27" s="39" t="s">
        <v>12</v>
      </c>
      <c r="H27" s="40"/>
      <c r="I27" s="40"/>
      <c r="J27" s="41"/>
      <c r="L27" s="33" t="s">
        <v>58</v>
      </c>
      <c r="M27" s="34"/>
      <c r="N27" s="34"/>
      <c r="O27" s="35"/>
      <c r="Q27" s="33" t="s">
        <v>59</v>
      </c>
      <c r="R27" s="34"/>
      <c r="S27" s="34"/>
      <c r="T27" s="35"/>
      <c r="V27" s="33" t="s">
        <v>60</v>
      </c>
      <c r="W27" s="34"/>
      <c r="X27" s="34"/>
      <c r="Y27" s="35"/>
      <c r="AA27" s="33" t="s">
        <v>61</v>
      </c>
      <c r="AB27" s="34"/>
      <c r="AC27" s="34"/>
      <c r="AD27" s="35"/>
    </row>
    <row r="28" spans="2:30" ht="17.25" customHeight="1" thickBot="1" x14ac:dyDescent="0.35">
      <c r="B28" s="42"/>
      <c r="C28" s="43"/>
      <c r="D28" s="43"/>
      <c r="E28" s="44"/>
      <c r="G28" s="42"/>
      <c r="H28" s="43"/>
      <c r="I28" s="43"/>
      <c r="J28" s="44"/>
      <c r="L28" s="36"/>
      <c r="M28" s="37"/>
      <c r="N28" s="37"/>
      <c r="O28" s="38"/>
      <c r="Q28" s="36"/>
      <c r="R28" s="37"/>
      <c r="S28" s="37"/>
      <c r="T28" s="38"/>
      <c r="V28" s="36"/>
      <c r="W28" s="37"/>
      <c r="X28" s="37"/>
      <c r="Y28" s="38"/>
      <c r="AA28" s="36"/>
      <c r="AB28" s="37"/>
      <c r="AC28" s="37"/>
      <c r="AD28" s="38"/>
    </row>
    <row r="29" spans="2:30" ht="21" thickBot="1" x14ac:dyDescent="0.35">
      <c r="B29" s="3" t="s">
        <v>0</v>
      </c>
      <c r="C29" s="3" t="s">
        <v>1</v>
      </c>
      <c r="D29" s="3" t="s">
        <v>2</v>
      </c>
      <c r="E29" s="4" t="s">
        <v>3</v>
      </c>
      <c r="G29" s="3" t="s">
        <v>0</v>
      </c>
      <c r="H29" s="3" t="s">
        <v>1</v>
      </c>
      <c r="I29" s="3" t="s">
        <v>2</v>
      </c>
      <c r="J29" s="4" t="s">
        <v>3</v>
      </c>
      <c r="L29" s="3" t="s">
        <v>15</v>
      </c>
      <c r="M29" s="3" t="s">
        <v>1</v>
      </c>
      <c r="N29" s="24" t="s">
        <v>200</v>
      </c>
      <c r="O29" s="4" t="s">
        <v>3</v>
      </c>
      <c r="Q29" s="3" t="s">
        <v>15</v>
      </c>
      <c r="R29" s="3" t="s">
        <v>1</v>
      </c>
      <c r="S29" s="26" t="s">
        <v>200</v>
      </c>
      <c r="T29" s="4" t="s">
        <v>3</v>
      </c>
      <c r="V29" s="3" t="s">
        <v>15</v>
      </c>
      <c r="W29" s="3" t="s">
        <v>1</v>
      </c>
      <c r="X29" s="26" t="s">
        <v>200</v>
      </c>
      <c r="Y29" s="4" t="s">
        <v>3</v>
      </c>
      <c r="AA29" s="3" t="s">
        <v>15</v>
      </c>
      <c r="AB29" s="3" t="s">
        <v>1</v>
      </c>
      <c r="AC29" s="26" t="s">
        <v>200</v>
      </c>
      <c r="AD29" s="4" t="s">
        <v>3</v>
      </c>
    </row>
    <row r="30" spans="2:30" ht="21" thickBot="1" x14ac:dyDescent="0.35">
      <c r="B30" s="5" t="s">
        <v>14</v>
      </c>
      <c r="C30" s="6">
        <v>0</v>
      </c>
      <c r="D30" s="7">
        <v>0</v>
      </c>
      <c r="E30" s="7">
        <f>C30*D30</f>
        <v>0</v>
      </c>
      <c r="G30" s="5" t="s">
        <v>14</v>
      </c>
      <c r="H30" s="6">
        <v>0</v>
      </c>
      <c r="I30" s="7">
        <v>0</v>
      </c>
      <c r="J30" s="7">
        <f>H30*I30</f>
        <v>0</v>
      </c>
      <c r="L30" s="5" t="s">
        <v>24</v>
      </c>
      <c r="M30" s="6">
        <v>30</v>
      </c>
      <c r="N30" s="25">
        <v>510000</v>
      </c>
      <c r="O30" s="7">
        <f>M30*N30</f>
        <v>15300000</v>
      </c>
      <c r="Q30" s="5" t="s">
        <v>24</v>
      </c>
      <c r="R30" s="6">
        <v>30</v>
      </c>
      <c r="S30" s="27">
        <v>515000</v>
      </c>
      <c r="T30" s="7">
        <f>R30*S30</f>
        <v>15450000</v>
      </c>
      <c r="V30" s="5" t="s">
        <v>24</v>
      </c>
      <c r="W30" s="6">
        <v>30</v>
      </c>
      <c r="X30" s="27">
        <v>545000</v>
      </c>
      <c r="Y30" s="7">
        <f>W30*X30</f>
        <v>16350000</v>
      </c>
      <c r="AA30" s="5" t="s">
        <v>24</v>
      </c>
      <c r="AB30" s="6">
        <v>30</v>
      </c>
      <c r="AC30" s="27">
        <v>540000</v>
      </c>
      <c r="AD30" s="7">
        <f>AB30*AC30</f>
        <v>16200000</v>
      </c>
    </row>
    <row r="31" spans="2:30" ht="21" thickBot="1" x14ac:dyDescent="0.35">
      <c r="B31" s="5" t="s">
        <v>4</v>
      </c>
      <c r="C31" s="6">
        <v>10</v>
      </c>
      <c r="D31" s="7">
        <v>255000</v>
      </c>
      <c r="E31" s="7">
        <f>C31*D31</f>
        <v>2550000</v>
      </c>
      <c r="G31" s="5" t="s">
        <v>4</v>
      </c>
      <c r="H31" s="6">
        <v>15</v>
      </c>
      <c r="I31" s="7">
        <v>230000</v>
      </c>
      <c r="J31" s="7">
        <f>H31*I31</f>
        <v>3450000</v>
      </c>
      <c r="L31" s="5" t="s">
        <v>22</v>
      </c>
      <c r="M31" s="6">
        <v>30</v>
      </c>
      <c r="N31" s="25">
        <f>N30-35000</f>
        <v>475000</v>
      </c>
      <c r="O31" s="7">
        <f>M31*N31</f>
        <v>14250000</v>
      </c>
      <c r="Q31" s="5" t="s">
        <v>22</v>
      </c>
      <c r="R31" s="6">
        <v>30</v>
      </c>
      <c r="S31" s="27">
        <v>480000</v>
      </c>
      <c r="T31" s="7">
        <f>R31*S31</f>
        <v>14400000</v>
      </c>
      <c r="V31" s="5" t="s">
        <v>22</v>
      </c>
      <c r="W31" s="6">
        <v>30</v>
      </c>
      <c r="X31" s="27">
        <v>510000</v>
      </c>
      <c r="Y31" s="7">
        <f>W31*X31</f>
        <v>15300000</v>
      </c>
      <c r="AA31" s="5" t="s">
        <v>22</v>
      </c>
      <c r="AB31" s="6">
        <v>30</v>
      </c>
      <c r="AC31" s="27">
        <v>505000</v>
      </c>
      <c r="AD31" s="7">
        <f>AB31*AC31</f>
        <v>15150000</v>
      </c>
    </row>
    <row r="32" spans="2:30" ht="21" thickBot="1" x14ac:dyDescent="0.35">
      <c r="B32" s="5"/>
      <c r="C32" s="6"/>
      <c r="D32" s="7"/>
      <c r="E32" s="7"/>
      <c r="G32" s="5"/>
      <c r="H32" s="6"/>
      <c r="I32" s="7"/>
      <c r="J32" s="7"/>
      <c r="L32" s="21" t="s">
        <v>23</v>
      </c>
      <c r="M32" s="22">
        <v>30</v>
      </c>
      <c r="N32" s="25">
        <f>O32/M32</f>
        <v>454866.66666666669</v>
      </c>
      <c r="O32" s="23">
        <f>O48</f>
        <v>13646000</v>
      </c>
      <c r="Q32" s="21" t="s">
        <v>23</v>
      </c>
      <c r="R32" s="22">
        <v>30</v>
      </c>
      <c r="S32" s="27">
        <f>T32/R32</f>
        <v>467366.66666666669</v>
      </c>
      <c r="T32" s="23">
        <f>T48</f>
        <v>14021000</v>
      </c>
      <c r="V32" s="21" t="s">
        <v>23</v>
      </c>
      <c r="W32" s="22">
        <v>30</v>
      </c>
      <c r="X32" s="27">
        <f>Y32/W32</f>
        <v>497366.66666666669</v>
      </c>
      <c r="Y32" s="23">
        <f>Y48</f>
        <v>14921000</v>
      </c>
      <c r="AA32" s="21" t="s">
        <v>23</v>
      </c>
      <c r="AB32" s="22">
        <v>30</v>
      </c>
      <c r="AC32" s="27">
        <f>AD32/AB32</f>
        <v>484866.66666666669</v>
      </c>
      <c r="AD32" s="23">
        <f>AD48</f>
        <v>14546000</v>
      </c>
    </row>
    <row r="33" spans="2:30" ht="21" thickBot="1" x14ac:dyDescent="0.35">
      <c r="B33" s="8" t="s">
        <v>5</v>
      </c>
      <c r="C33" s="9"/>
      <c r="D33" s="9"/>
      <c r="E33" s="10"/>
      <c r="G33" s="8" t="s">
        <v>5</v>
      </c>
      <c r="H33" s="9"/>
      <c r="I33" s="9"/>
      <c r="J33" s="10"/>
      <c r="L33" s="8" t="s">
        <v>5</v>
      </c>
      <c r="M33" s="9"/>
      <c r="N33" s="9"/>
      <c r="O33" s="10">
        <f>O30</f>
        <v>15300000</v>
      </c>
      <c r="Q33" s="8" t="s">
        <v>5</v>
      </c>
      <c r="R33" s="9"/>
      <c r="S33" s="9"/>
      <c r="T33" s="10">
        <f>T30</f>
        <v>15450000</v>
      </c>
      <c r="V33" s="8" t="s">
        <v>5</v>
      </c>
      <c r="W33" s="9"/>
      <c r="X33" s="9"/>
      <c r="Y33" s="10">
        <f>Y30</f>
        <v>16350000</v>
      </c>
      <c r="AA33" s="8" t="s">
        <v>5</v>
      </c>
      <c r="AB33" s="9"/>
      <c r="AC33" s="9"/>
      <c r="AD33" s="10">
        <f>AD30</f>
        <v>16200000</v>
      </c>
    </row>
    <row r="34" spans="2:30" ht="21" thickBot="1" x14ac:dyDescent="0.35">
      <c r="B34" s="5" t="s">
        <v>11</v>
      </c>
      <c r="C34" s="6">
        <v>1</v>
      </c>
      <c r="D34" s="11">
        <v>250000</v>
      </c>
      <c r="E34" s="7">
        <f t="shared" ref="E34:E35" si="6">C34*D34</f>
        <v>250000</v>
      </c>
      <c r="G34" s="5" t="s">
        <v>11</v>
      </c>
      <c r="H34" s="6">
        <v>1</v>
      </c>
      <c r="I34" s="11">
        <v>250000</v>
      </c>
      <c r="J34" s="7">
        <f t="shared" ref="J34:J35" si="7">H34*I34</f>
        <v>250000</v>
      </c>
      <c r="L34" s="5" t="s">
        <v>18</v>
      </c>
      <c r="M34" s="6">
        <v>1</v>
      </c>
      <c r="N34" s="11">
        <v>440000</v>
      </c>
      <c r="O34" s="7">
        <f t="shared" ref="O34:O47" si="8">M34*N34</f>
        <v>440000</v>
      </c>
      <c r="Q34" s="5" t="s">
        <v>18</v>
      </c>
      <c r="R34" s="6">
        <v>1</v>
      </c>
      <c r="S34" s="11">
        <v>440000</v>
      </c>
      <c r="T34" s="7">
        <f t="shared" ref="T34:T47" si="9">R34*S34</f>
        <v>440000</v>
      </c>
      <c r="V34" s="5" t="s">
        <v>18</v>
      </c>
      <c r="W34" s="6">
        <v>1</v>
      </c>
      <c r="X34" s="11">
        <v>440000</v>
      </c>
      <c r="Y34" s="7">
        <f t="shared" ref="Y34:Y47" si="10">W34*X34</f>
        <v>440000</v>
      </c>
      <c r="AA34" s="5" t="s">
        <v>18</v>
      </c>
      <c r="AB34" s="6">
        <v>1</v>
      </c>
      <c r="AC34" s="11">
        <v>440000</v>
      </c>
      <c r="AD34" s="7">
        <f t="shared" ref="AD34:AD47" si="11">AB34*AC34</f>
        <v>440000</v>
      </c>
    </row>
    <row r="35" spans="2:30" ht="21" thickBot="1" x14ac:dyDescent="0.35">
      <c r="B35" s="5" t="s">
        <v>6</v>
      </c>
      <c r="C35" s="5">
        <v>6</v>
      </c>
      <c r="D35" s="11">
        <v>8000</v>
      </c>
      <c r="E35" s="7">
        <f t="shared" si="6"/>
        <v>48000</v>
      </c>
      <c r="G35" s="5" t="s">
        <v>6</v>
      </c>
      <c r="H35" s="5">
        <v>6</v>
      </c>
      <c r="I35" s="11">
        <v>8000</v>
      </c>
      <c r="J35" s="7">
        <f t="shared" si="7"/>
        <v>48000</v>
      </c>
      <c r="L35" s="5" t="s">
        <v>25</v>
      </c>
      <c r="M35" s="5">
        <v>2</v>
      </c>
      <c r="N35" s="11">
        <v>150000</v>
      </c>
      <c r="O35" s="7">
        <f t="shared" si="8"/>
        <v>300000</v>
      </c>
      <c r="Q35" s="5" t="s">
        <v>25</v>
      </c>
      <c r="R35" s="5">
        <v>2</v>
      </c>
      <c r="S35" s="11">
        <v>150000</v>
      </c>
      <c r="T35" s="7">
        <f t="shared" si="9"/>
        <v>300000</v>
      </c>
      <c r="V35" s="5" t="s">
        <v>25</v>
      </c>
      <c r="W35" s="5">
        <v>2</v>
      </c>
      <c r="X35" s="11">
        <v>150000</v>
      </c>
      <c r="Y35" s="7">
        <f t="shared" si="10"/>
        <v>300000</v>
      </c>
      <c r="AA35" s="5" t="s">
        <v>25</v>
      </c>
      <c r="AB35" s="5">
        <v>2</v>
      </c>
      <c r="AC35" s="11">
        <v>150000</v>
      </c>
      <c r="AD35" s="7">
        <f t="shared" si="11"/>
        <v>300000</v>
      </c>
    </row>
    <row r="36" spans="2:30" ht="21" thickBot="1" x14ac:dyDescent="0.35">
      <c r="B36" s="5"/>
      <c r="C36" s="5"/>
      <c r="D36" s="11"/>
      <c r="E36" s="7"/>
      <c r="G36" s="5"/>
      <c r="H36" s="5"/>
      <c r="I36" s="11"/>
      <c r="J36" s="7"/>
      <c r="L36" s="5" t="s">
        <v>26</v>
      </c>
      <c r="M36" s="5">
        <v>1</v>
      </c>
      <c r="N36" s="11">
        <v>150000</v>
      </c>
      <c r="O36" s="7">
        <f t="shared" si="8"/>
        <v>150000</v>
      </c>
      <c r="Q36" s="5" t="s">
        <v>26</v>
      </c>
      <c r="R36" s="5">
        <v>1</v>
      </c>
      <c r="S36" s="11">
        <v>150000</v>
      </c>
      <c r="T36" s="7">
        <f t="shared" si="9"/>
        <v>150000</v>
      </c>
      <c r="V36" s="5" t="s">
        <v>26</v>
      </c>
      <c r="W36" s="5">
        <v>1</v>
      </c>
      <c r="X36" s="11">
        <v>150000</v>
      </c>
      <c r="Y36" s="7">
        <f t="shared" si="10"/>
        <v>150000</v>
      </c>
      <c r="AA36" s="5" t="s">
        <v>26</v>
      </c>
      <c r="AB36" s="5">
        <v>1</v>
      </c>
      <c r="AC36" s="11">
        <v>150000</v>
      </c>
      <c r="AD36" s="7">
        <f t="shared" si="11"/>
        <v>150000</v>
      </c>
    </row>
    <row r="37" spans="2:30" ht="21" thickBot="1" x14ac:dyDescent="0.35">
      <c r="B37" s="5" t="s">
        <v>7</v>
      </c>
      <c r="C37" s="6">
        <v>10</v>
      </c>
      <c r="D37" s="11">
        <v>25000</v>
      </c>
      <c r="E37" s="7">
        <f t="shared" ref="E37:E38" si="12">C37*D37</f>
        <v>250000</v>
      </c>
      <c r="G37" s="5" t="s">
        <v>7</v>
      </c>
      <c r="H37" s="6">
        <v>15</v>
      </c>
      <c r="I37" s="11">
        <v>25000</v>
      </c>
      <c r="J37" s="7">
        <f t="shared" ref="J37:J38" si="13">H37*I37</f>
        <v>375000</v>
      </c>
      <c r="L37" s="5" t="s">
        <v>17</v>
      </c>
      <c r="M37" s="6">
        <v>3</v>
      </c>
      <c r="N37" s="11">
        <v>12000</v>
      </c>
      <c r="O37" s="7">
        <f t="shared" si="8"/>
        <v>36000</v>
      </c>
      <c r="P37" s="14"/>
      <c r="Q37" s="5" t="s">
        <v>17</v>
      </c>
      <c r="R37" s="6">
        <v>3</v>
      </c>
      <c r="S37" s="11">
        <v>12000</v>
      </c>
      <c r="T37" s="7">
        <f t="shared" si="9"/>
        <v>36000</v>
      </c>
      <c r="V37" s="5" t="s">
        <v>17</v>
      </c>
      <c r="W37" s="6">
        <v>3</v>
      </c>
      <c r="X37" s="11">
        <v>12000</v>
      </c>
      <c r="Y37" s="7">
        <f t="shared" si="10"/>
        <v>36000</v>
      </c>
      <c r="AA37" s="5" t="s">
        <v>17</v>
      </c>
      <c r="AB37" s="6">
        <v>3</v>
      </c>
      <c r="AC37" s="11">
        <v>12000</v>
      </c>
      <c r="AD37" s="7">
        <f t="shared" si="11"/>
        <v>36000</v>
      </c>
    </row>
    <row r="38" spans="2:30" ht="21" thickBot="1" x14ac:dyDescent="0.35">
      <c r="B38" s="5" t="s">
        <v>8</v>
      </c>
      <c r="C38" s="5">
        <v>10</v>
      </c>
      <c r="D38" s="11">
        <v>2000</v>
      </c>
      <c r="E38" s="7">
        <f t="shared" si="12"/>
        <v>20000</v>
      </c>
      <c r="G38" s="5" t="s">
        <v>8</v>
      </c>
      <c r="H38" s="5">
        <v>15</v>
      </c>
      <c r="I38" s="11">
        <v>2000</v>
      </c>
      <c r="J38" s="7">
        <f t="shared" si="13"/>
        <v>30000</v>
      </c>
      <c r="L38" s="5" t="s">
        <v>46</v>
      </c>
      <c r="M38" s="6">
        <v>30</v>
      </c>
      <c r="N38" s="11">
        <v>22000</v>
      </c>
      <c r="O38" s="7">
        <f t="shared" si="8"/>
        <v>660000</v>
      </c>
      <c r="P38" s="14"/>
      <c r="Q38" s="5" t="s">
        <v>46</v>
      </c>
      <c r="R38" s="6">
        <v>30</v>
      </c>
      <c r="S38" s="11">
        <v>22000</v>
      </c>
      <c r="T38" s="7">
        <f t="shared" si="9"/>
        <v>660000</v>
      </c>
      <c r="U38" s="1">
        <v>22</v>
      </c>
      <c r="V38" s="5" t="s">
        <v>46</v>
      </c>
      <c r="W38" s="6">
        <v>30</v>
      </c>
      <c r="X38" s="11">
        <v>22000</v>
      </c>
      <c r="Y38" s="7">
        <f t="shared" si="10"/>
        <v>660000</v>
      </c>
      <c r="AA38" s="5" t="s">
        <v>46</v>
      </c>
      <c r="AB38" s="6">
        <v>30</v>
      </c>
      <c r="AC38" s="11">
        <v>22000</v>
      </c>
      <c r="AD38" s="7">
        <f t="shared" si="11"/>
        <v>660000</v>
      </c>
    </row>
    <row r="39" spans="2:30" ht="21" thickBot="1" x14ac:dyDescent="0.35">
      <c r="B39" s="5"/>
      <c r="C39" s="5"/>
      <c r="D39" s="11"/>
      <c r="E39" s="7"/>
      <c r="G39" s="5"/>
      <c r="H39" s="5"/>
      <c r="I39" s="11"/>
      <c r="J39" s="7"/>
      <c r="L39" s="5" t="s">
        <v>47</v>
      </c>
      <c r="M39" s="6">
        <v>30</v>
      </c>
      <c r="N39" s="11">
        <v>9000</v>
      </c>
      <c r="O39" s="7">
        <f t="shared" si="8"/>
        <v>270000</v>
      </c>
      <c r="P39" s="14"/>
      <c r="Q39" s="5" t="s">
        <v>47</v>
      </c>
      <c r="R39" s="6">
        <v>30</v>
      </c>
      <c r="S39" s="11">
        <v>9000</v>
      </c>
      <c r="T39" s="7">
        <f t="shared" si="9"/>
        <v>270000</v>
      </c>
      <c r="V39" s="5" t="s">
        <v>47</v>
      </c>
      <c r="W39" s="6">
        <v>30</v>
      </c>
      <c r="X39" s="11">
        <v>9000</v>
      </c>
      <c r="Y39" s="7">
        <f t="shared" si="10"/>
        <v>270000</v>
      </c>
      <c r="AA39" s="5" t="s">
        <v>47</v>
      </c>
      <c r="AB39" s="6">
        <v>30</v>
      </c>
      <c r="AC39" s="11">
        <v>9000</v>
      </c>
      <c r="AD39" s="7">
        <f t="shared" si="11"/>
        <v>270000</v>
      </c>
    </row>
    <row r="40" spans="2:30" ht="21" thickBot="1" x14ac:dyDescent="0.35">
      <c r="B40" s="5" t="s">
        <v>10</v>
      </c>
      <c r="C40" s="5">
        <v>6</v>
      </c>
      <c r="D40" s="11">
        <v>90000</v>
      </c>
      <c r="E40" s="7">
        <f t="shared" ref="E40" si="14">C40*D40</f>
        <v>540000</v>
      </c>
      <c r="F40" s="13" t="s">
        <v>9</v>
      </c>
      <c r="G40" s="5" t="s">
        <v>10</v>
      </c>
      <c r="H40" s="5">
        <v>9</v>
      </c>
      <c r="I40" s="11">
        <v>90000</v>
      </c>
      <c r="J40" s="7">
        <f t="shared" ref="J40" si="15">H40*I40</f>
        <v>810000</v>
      </c>
      <c r="L40" s="5" t="s">
        <v>49</v>
      </c>
      <c r="M40" s="6">
        <v>32</v>
      </c>
      <c r="N40" s="11">
        <v>40000</v>
      </c>
      <c r="O40" s="7">
        <f t="shared" si="8"/>
        <v>1280000</v>
      </c>
      <c r="P40" s="14"/>
      <c r="Q40" s="5" t="s">
        <v>49</v>
      </c>
      <c r="R40" s="6">
        <v>32</v>
      </c>
      <c r="S40" s="11">
        <v>40000</v>
      </c>
      <c r="T40" s="7">
        <f t="shared" si="9"/>
        <v>1280000</v>
      </c>
      <c r="V40" s="5" t="s">
        <v>49</v>
      </c>
      <c r="W40" s="6">
        <v>32</v>
      </c>
      <c r="X40" s="11">
        <v>40000</v>
      </c>
      <c r="Y40" s="7">
        <f t="shared" si="10"/>
        <v>1280000</v>
      </c>
      <c r="AA40" s="5" t="s">
        <v>49</v>
      </c>
      <c r="AB40" s="6">
        <v>32</v>
      </c>
      <c r="AC40" s="11">
        <v>40000</v>
      </c>
      <c r="AD40" s="7">
        <f t="shared" si="11"/>
        <v>1280000</v>
      </c>
    </row>
    <row r="41" spans="2:30" ht="21" thickBot="1" x14ac:dyDescent="0.35">
      <c r="B41" s="5"/>
      <c r="C41" s="5"/>
      <c r="D41" s="11"/>
      <c r="E41" s="7"/>
      <c r="G41" s="5"/>
      <c r="H41" s="5"/>
      <c r="I41" s="11"/>
      <c r="J41" s="7"/>
      <c r="L41" s="5" t="s">
        <v>50</v>
      </c>
      <c r="M41" s="6">
        <v>32</v>
      </c>
      <c r="N41" s="11">
        <v>40000</v>
      </c>
      <c r="O41" s="7">
        <f t="shared" si="8"/>
        <v>1280000</v>
      </c>
      <c r="P41" s="14"/>
      <c r="Q41" s="5" t="s">
        <v>50</v>
      </c>
      <c r="R41" s="6">
        <v>32</v>
      </c>
      <c r="S41" s="11">
        <v>40000</v>
      </c>
      <c r="T41" s="7">
        <f t="shared" si="9"/>
        <v>1280000</v>
      </c>
      <c r="V41" s="5" t="s">
        <v>50</v>
      </c>
      <c r="W41" s="6">
        <v>32</v>
      </c>
      <c r="X41" s="11">
        <v>40000</v>
      </c>
      <c r="Y41" s="7">
        <f t="shared" si="10"/>
        <v>1280000</v>
      </c>
      <c r="AA41" s="5" t="s">
        <v>50</v>
      </c>
      <c r="AB41" s="6">
        <v>32</v>
      </c>
      <c r="AC41" s="11">
        <v>40000</v>
      </c>
      <c r="AD41" s="7">
        <f t="shared" si="11"/>
        <v>1280000</v>
      </c>
    </row>
    <row r="42" spans="2:30" ht="21" thickBot="1" x14ac:dyDescent="0.35">
      <c r="B42" s="5"/>
      <c r="C42" s="5"/>
      <c r="D42" s="11"/>
      <c r="E42" s="7"/>
      <c r="G42" s="5"/>
      <c r="H42" s="5"/>
      <c r="I42" s="11"/>
      <c r="J42" s="7"/>
      <c r="L42" s="5" t="s">
        <v>51</v>
      </c>
      <c r="M42" s="6">
        <v>32</v>
      </c>
      <c r="N42" s="11">
        <v>40000</v>
      </c>
      <c r="O42" s="7">
        <f t="shared" si="8"/>
        <v>1280000</v>
      </c>
      <c r="P42" s="14"/>
      <c r="Q42" s="5" t="s">
        <v>51</v>
      </c>
      <c r="R42" s="6">
        <v>32</v>
      </c>
      <c r="S42" s="11">
        <v>40000</v>
      </c>
      <c r="T42" s="7">
        <f t="shared" si="9"/>
        <v>1280000</v>
      </c>
      <c r="V42" s="5" t="s">
        <v>51</v>
      </c>
      <c r="W42" s="6">
        <v>32</v>
      </c>
      <c r="X42" s="11">
        <v>40000</v>
      </c>
      <c r="Y42" s="7">
        <f t="shared" si="10"/>
        <v>1280000</v>
      </c>
      <c r="AA42" s="5" t="s">
        <v>51</v>
      </c>
      <c r="AB42" s="6">
        <v>32</v>
      </c>
      <c r="AC42" s="11">
        <v>40000</v>
      </c>
      <c r="AD42" s="7">
        <f t="shared" si="11"/>
        <v>1280000</v>
      </c>
    </row>
    <row r="43" spans="2:30" ht="21" thickBot="1" x14ac:dyDescent="0.35">
      <c r="B43" s="5"/>
      <c r="C43" s="5"/>
      <c r="D43" s="11"/>
      <c r="E43" s="7"/>
      <c r="G43" s="5"/>
      <c r="H43" s="5"/>
      <c r="I43" s="11"/>
      <c r="J43" s="7"/>
      <c r="L43" s="5" t="s">
        <v>35</v>
      </c>
      <c r="M43" s="6">
        <v>30</v>
      </c>
      <c r="N43" s="11">
        <v>31000</v>
      </c>
      <c r="O43" s="7">
        <f t="shared" si="8"/>
        <v>930000</v>
      </c>
      <c r="P43" s="14"/>
      <c r="Q43" s="5" t="s">
        <v>35</v>
      </c>
      <c r="R43" s="6">
        <v>30</v>
      </c>
      <c r="S43" s="11">
        <v>31000</v>
      </c>
      <c r="T43" s="7">
        <f t="shared" si="9"/>
        <v>930000</v>
      </c>
      <c r="V43" s="5" t="s">
        <v>35</v>
      </c>
      <c r="W43" s="6">
        <v>30</v>
      </c>
      <c r="X43" s="11">
        <v>31000</v>
      </c>
      <c r="Y43" s="7">
        <f t="shared" si="10"/>
        <v>930000</v>
      </c>
      <c r="AA43" s="5" t="s">
        <v>35</v>
      </c>
      <c r="AB43" s="6">
        <v>30</v>
      </c>
      <c r="AC43" s="11">
        <v>31000</v>
      </c>
      <c r="AD43" s="7">
        <f t="shared" si="11"/>
        <v>930000</v>
      </c>
    </row>
    <row r="44" spans="2:30" ht="21" customHeight="1" thickBot="1" x14ac:dyDescent="0.35">
      <c r="B44" s="5"/>
      <c r="C44" s="5"/>
      <c r="D44" s="11"/>
      <c r="E44" s="7"/>
      <c r="G44" s="5"/>
      <c r="H44" s="5"/>
      <c r="I44" s="11"/>
      <c r="J44" s="7"/>
      <c r="L44" s="5" t="s">
        <v>53</v>
      </c>
      <c r="M44" s="6">
        <v>15</v>
      </c>
      <c r="N44" s="11">
        <v>180000</v>
      </c>
      <c r="O44" s="7">
        <f t="shared" si="8"/>
        <v>2700000</v>
      </c>
      <c r="P44" s="14"/>
      <c r="Q44" s="5" t="s">
        <v>53</v>
      </c>
      <c r="R44" s="6">
        <v>15</v>
      </c>
      <c r="S44" s="11">
        <v>180000</v>
      </c>
      <c r="T44" s="7">
        <f t="shared" si="9"/>
        <v>2700000</v>
      </c>
      <c r="V44" s="5" t="s">
        <v>53</v>
      </c>
      <c r="W44" s="6">
        <v>15</v>
      </c>
      <c r="X44" s="11">
        <v>205000</v>
      </c>
      <c r="Y44" s="7">
        <f t="shared" si="10"/>
        <v>3075000</v>
      </c>
      <c r="AA44" s="5" t="s">
        <v>53</v>
      </c>
      <c r="AB44" s="6">
        <v>15</v>
      </c>
      <c r="AC44" s="11">
        <v>240000</v>
      </c>
      <c r="AD44" s="7">
        <f t="shared" si="11"/>
        <v>3600000</v>
      </c>
    </row>
    <row r="45" spans="2:30" ht="21" customHeight="1" thickBot="1" x14ac:dyDescent="0.35">
      <c r="B45" s="5"/>
      <c r="C45" s="5"/>
      <c r="D45" s="11"/>
      <c r="E45" s="7"/>
      <c r="G45" s="5"/>
      <c r="H45" s="5"/>
      <c r="I45" s="11"/>
      <c r="J45" s="7"/>
      <c r="L45" s="5" t="s">
        <v>54</v>
      </c>
      <c r="M45" s="6">
        <v>15</v>
      </c>
      <c r="N45" s="11">
        <v>180000</v>
      </c>
      <c r="O45" s="7">
        <f t="shared" si="8"/>
        <v>2700000</v>
      </c>
      <c r="P45" s="14"/>
      <c r="Q45" s="5" t="s">
        <v>54</v>
      </c>
      <c r="R45" s="6">
        <v>15</v>
      </c>
      <c r="S45" s="11">
        <v>205000</v>
      </c>
      <c r="T45" s="7">
        <f t="shared" si="9"/>
        <v>3075000</v>
      </c>
      <c r="V45" s="5" t="s">
        <v>54</v>
      </c>
      <c r="W45" s="6">
        <v>15</v>
      </c>
      <c r="X45" s="11">
        <v>240000</v>
      </c>
      <c r="Y45" s="7">
        <f t="shared" si="10"/>
        <v>3600000</v>
      </c>
      <c r="AA45" s="5" t="s">
        <v>54</v>
      </c>
      <c r="AB45" s="6">
        <v>15</v>
      </c>
      <c r="AC45" s="11">
        <v>180000</v>
      </c>
      <c r="AD45" s="7">
        <f t="shared" si="11"/>
        <v>2700000</v>
      </c>
    </row>
    <row r="46" spans="2:30" ht="21" thickBot="1" x14ac:dyDescent="0.35">
      <c r="B46" s="5"/>
      <c r="C46" s="5"/>
      <c r="D46" s="11"/>
      <c r="E46" s="7"/>
      <c r="G46" s="5"/>
      <c r="H46" s="5"/>
      <c r="I46" s="11"/>
      <c r="J46" s="7"/>
      <c r="L46" s="5" t="s">
        <v>48</v>
      </c>
      <c r="M46" s="6">
        <v>30</v>
      </c>
      <c r="N46" s="11">
        <v>27000</v>
      </c>
      <c r="O46" s="7">
        <f t="shared" si="8"/>
        <v>810000</v>
      </c>
      <c r="P46" s="14"/>
      <c r="Q46" s="5" t="s">
        <v>48</v>
      </c>
      <c r="R46" s="6">
        <v>30</v>
      </c>
      <c r="S46" s="11">
        <v>27000</v>
      </c>
      <c r="T46" s="7">
        <f t="shared" si="9"/>
        <v>810000</v>
      </c>
      <c r="V46" s="5" t="s">
        <v>48</v>
      </c>
      <c r="W46" s="6">
        <v>30</v>
      </c>
      <c r="X46" s="11">
        <v>27000</v>
      </c>
      <c r="Y46" s="7">
        <f t="shared" si="10"/>
        <v>810000</v>
      </c>
      <c r="AA46" s="5" t="s">
        <v>48</v>
      </c>
      <c r="AB46" s="6">
        <v>30</v>
      </c>
      <c r="AC46" s="11">
        <v>27000</v>
      </c>
      <c r="AD46" s="7">
        <f t="shared" si="11"/>
        <v>810000</v>
      </c>
    </row>
    <row r="47" spans="2:30" ht="21" thickBot="1" x14ac:dyDescent="0.35">
      <c r="B47" s="5"/>
      <c r="C47" s="5"/>
      <c r="D47" s="11"/>
      <c r="E47" s="7"/>
      <c r="G47" s="5"/>
      <c r="H47" s="5"/>
      <c r="I47" s="11"/>
      <c r="J47" s="7"/>
      <c r="L47" s="5" t="s">
        <v>52</v>
      </c>
      <c r="M47" s="6">
        <v>30</v>
      </c>
      <c r="N47" s="11">
        <v>27000</v>
      </c>
      <c r="O47" s="7">
        <f t="shared" si="8"/>
        <v>810000</v>
      </c>
      <c r="P47" s="14"/>
      <c r="Q47" s="5" t="s">
        <v>52</v>
      </c>
      <c r="R47" s="6">
        <v>30</v>
      </c>
      <c r="S47" s="11">
        <v>27000</v>
      </c>
      <c r="T47" s="7">
        <f t="shared" si="9"/>
        <v>810000</v>
      </c>
      <c r="V47" s="5" t="s">
        <v>52</v>
      </c>
      <c r="W47" s="6">
        <v>30</v>
      </c>
      <c r="X47" s="11">
        <v>27000</v>
      </c>
      <c r="Y47" s="7">
        <f t="shared" si="10"/>
        <v>810000</v>
      </c>
      <c r="AA47" s="5" t="s">
        <v>52</v>
      </c>
      <c r="AB47" s="6">
        <v>30</v>
      </c>
      <c r="AC47" s="11">
        <v>27000</v>
      </c>
      <c r="AD47" s="7">
        <f t="shared" si="11"/>
        <v>810000</v>
      </c>
    </row>
    <row r="48" spans="2:30" ht="21" thickBot="1" x14ac:dyDescent="0.35">
      <c r="B48" s="12"/>
      <c r="C48" s="5"/>
      <c r="D48" s="11">
        <v>0</v>
      </c>
      <c r="E48" s="7">
        <f t="shared" ref="E48" si="16">C48*D48</f>
        <v>0</v>
      </c>
      <c r="G48" s="12"/>
      <c r="H48" s="5"/>
      <c r="I48" s="11">
        <v>0</v>
      </c>
      <c r="J48" s="7">
        <f t="shared" ref="J48" si="17">H48*I48</f>
        <v>0</v>
      </c>
      <c r="L48" s="8" t="s">
        <v>5</v>
      </c>
      <c r="M48" s="9"/>
      <c r="N48" s="9"/>
      <c r="O48" s="10">
        <f>SUM(O34:O47)</f>
        <v>13646000</v>
      </c>
      <c r="P48" s="14"/>
      <c r="Q48" s="8" t="s">
        <v>5</v>
      </c>
      <c r="R48" s="9"/>
      <c r="S48" s="9"/>
      <c r="T48" s="10">
        <f>SUM(T34:T47)</f>
        <v>14021000</v>
      </c>
      <c r="V48" s="8" t="s">
        <v>5</v>
      </c>
      <c r="W48" s="9"/>
      <c r="X48" s="9"/>
      <c r="Y48" s="10">
        <f>SUM(Y34:Y47)</f>
        <v>14921000</v>
      </c>
      <c r="AA48" s="8" t="s">
        <v>5</v>
      </c>
      <c r="AB48" s="9"/>
      <c r="AC48" s="9"/>
      <c r="AD48" s="10">
        <f>SUM(AD34:AD47)</f>
        <v>14546000</v>
      </c>
    </row>
    <row r="49" spans="2:30" ht="24.75" customHeight="1" thickBot="1" x14ac:dyDescent="0.35">
      <c r="B49" s="8" t="s">
        <v>5</v>
      </c>
      <c r="C49" s="9"/>
      <c r="D49" s="9"/>
      <c r="E49" s="10">
        <f>SUM(E34:E48)</f>
        <v>1108000</v>
      </c>
      <c r="G49" s="8" t="s">
        <v>5</v>
      </c>
      <c r="H49" s="9"/>
      <c r="I49" s="9"/>
      <c r="J49" s="10">
        <f>SUM(J34:J48)</f>
        <v>1513000</v>
      </c>
      <c r="L49" s="15" t="s">
        <v>16</v>
      </c>
      <c r="M49" s="16"/>
      <c r="N49" s="16"/>
      <c r="O49" s="17">
        <f>O33-O48</f>
        <v>1654000</v>
      </c>
      <c r="Q49" s="15" t="s">
        <v>16</v>
      </c>
      <c r="R49" s="16"/>
      <c r="S49" s="16"/>
      <c r="T49" s="17">
        <f>T33-T48</f>
        <v>1429000</v>
      </c>
      <c r="V49" s="15" t="s">
        <v>16</v>
      </c>
      <c r="W49" s="16"/>
      <c r="X49" s="16"/>
      <c r="Y49" s="17">
        <f>Y33-Y48</f>
        <v>1429000</v>
      </c>
      <c r="AA49" s="15" t="s">
        <v>16</v>
      </c>
      <c r="AB49" s="16"/>
      <c r="AC49" s="16"/>
      <c r="AD49" s="17">
        <f>AD33-AD48</f>
        <v>1654000</v>
      </c>
    </row>
    <row r="50" spans="2:30" ht="24.75" customHeight="1" x14ac:dyDescent="0.3"/>
    <row r="51" spans="2:30" ht="24.75" customHeight="1" thickBot="1" x14ac:dyDescent="0.35"/>
    <row r="52" spans="2:30" ht="16.5" customHeight="1" x14ac:dyDescent="0.3">
      <c r="B52" s="39" t="s">
        <v>13</v>
      </c>
      <c r="C52" s="40"/>
      <c r="D52" s="40"/>
      <c r="E52" s="41"/>
      <c r="G52" s="39" t="s">
        <v>12</v>
      </c>
      <c r="H52" s="40"/>
      <c r="I52" s="40"/>
      <c r="J52" s="41"/>
      <c r="L52" s="33" t="s">
        <v>62</v>
      </c>
      <c r="M52" s="34"/>
      <c r="N52" s="34"/>
      <c r="O52" s="35"/>
      <c r="Q52" s="33" t="s">
        <v>63</v>
      </c>
      <c r="R52" s="34"/>
      <c r="S52" s="34"/>
      <c r="T52" s="35"/>
      <c r="V52" s="33" t="s">
        <v>64</v>
      </c>
      <c r="W52" s="34"/>
      <c r="X52" s="34"/>
      <c r="Y52" s="35"/>
      <c r="AA52" s="33" t="s">
        <v>41</v>
      </c>
      <c r="AB52" s="34"/>
      <c r="AC52" s="34"/>
      <c r="AD52" s="35"/>
    </row>
    <row r="53" spans="2:30" ht="17.25" customHeight="1" thickBot="1" x14ac:dyDescent="0.35">
      <c r="B53" s="42"/>
      <c r="C53" s="43"/>
      <c r="D53" s="43"/>
      <c r="E53" s="44"/>
      <c r="G53" s="42"/>
      <c r="H53" s="43"/>
      <c r="I53" s="43"/>
      <c r="J53" s="44"/>
      <c r="L53" s="36"/>
      <c r="M53" s="37"/>
      <c r="N53" s="37"/>
      <c r="O53" s="38"/>
      <c r="Q53" s="36"/>
      <c r="R53" s="37"/>
      <c r="S53" s="37"/>
      <c r="T53" s="38"/>
      <c r="V53" s="36"/>
      <c r="W53" s="37"/>
      <c r="X53" s="37"/>
      <c r="Y53" s="38"/>
      <c r="AA53" s="36"/>
      <c r="AB53" s="37"/>
      <c r="AC53" s="37"/>
      <c r="AD53" s="38"/>
    </row>
    <row r="54" spans="2:30" ht="21" thickBot="1" x14ac:dyDescent="0.35">
      <c r="B54" s="3" t="s">
        <v>0</v>
      </c>
      <c r="C54" s="3" t="s">
        <v>1</v>
      </c>
      <c r="D54" s="3" t="s">
        <v>2</v>
      </c>
      <c r="E54" s="4" t="s">
        <v>3</v>
      </c>
      <c r="G54" s="3" t="s">
        <v>0</v>
      </c>
      <c r="H54" s="3" t="s">
        <v>1</v>
      </c>
      <c r="I54" s="3" t="s">
        <v>2</v>
      </c>
      <c r="J54" s="4" t="s">
        <v>3</v>
      </c>
      <c r="L54" s="3" t="s">
        <v>15</v>
      </c>
      <c r="M54" s="3" t="s">
        <v>1</v>
      </c>
      <c r="N54" s="26" t="s">
        <v>200</v>
      </c>
      <c r="O54" s="4" t="s">
        <v>3</v>
      </c>
      <c r="Q54" s="3" t="s">
        <v>15</v>
      </c>
      <c r="R54" s="3" t="s">
        <v>1</v>
      </c>
      <c r="S54" s="26" t="s">
        <v>200</v>
      </c>
      <c r="T54" s="4" t="s">
        <v>3</v>
      </c>
      <c r="V54" s="3" t="s">
        <v>15</v>
      </c>
      <c r="W54" s="3" t="s">
        <v>1</v>
      </c>
      <c r="X54" s="26" t="s">
        <v>200</v>
      </c>
      <c r="Y54" s="4" t="s">
        <v>3</v>
      </c>
      <c r="AA54" s="3" t="s">
        <v>15</v>
      </c>
      <c r="AB54" s="3" t="s">
        <v>1</v>
      </c>
      <c r="AC54" s="26" t="s">
        <v>200</v>
      </c>
      <c r="AD54" s="4" t="s">
        <v>3</v>
      </c>
    </row>
    <row r="55" spans="2:30" ht="21" thickBot="1" x14ac:dyDescent="0.35">
      <c r="B55" s="5" t="s">
        <v>14</v>
      </c>
      <c r="C55" s="6">
        <v>0</v>
      </c>
      <c r="D55" s="7">
        <v>0</v>
      </c>
      <c r="E55" s="7">
        <f>C55*D55</f>
        <v>0</v>
      </c>
      <c r="G55" s="5" t="s">
        <v>14</v>
      </c>
      <c r="H55" s="6">
        <v>0</v>
      </c>
      <c r="I55" s="7">
        <v>0</v>
      </c>
      <c r="J55" s="7">
        <f>H55*I55</f>
        <v>0</v>
      </c>
      <c r="L55" s="5" t="s">
        <v>24</v>
      </c>
      <c r="M55" s="6">
        <v>30</v>
      </c>
      <c r="N55" s="27">
        <v>485000</v>
      </c>
      <c r="O55" s="7">
        <f>M55*N55</f>
        <v>14550000</v>
      </c>
      <c r="Q55" s="5" t="s">
        <v>24</v>
      </c>
      <c r="R55" s="6">
        <v>30</v>
      </c>
      <c r="S55" s="27">
        <v>495000</v>
      </c>
      <c r="T55" s="7">
        <f>R55*S55</f>
        <v>14850000</v>
      </c>
      <c r="V55" s="5" t="s">
        <v>24</v>
      </c>
      <c r="W55" s="6">
        <v>30</v>
      </c>
      <c r="X55" s="27">
        <v>520000</v>
      </c>
      <c r="Y55" s="7">
        <f>W55*X55</f>
        <v>15600000</v>
      </c>
      <c r="AA55" s="5" t="s">
        <v>24</v>
      </c>
      <c r="AB55" s="6">
        <v>30</v>
      </c>
      <c r="AC55" s="27">
        <v>505000</v>
      </c>
      <c r="AD55" s="7">
        <f>AB55*AC55</f>
        <v>15150000</v>
      </c>
    </row>
    <row r="56" spans="2:30" ht="21" thickBot="1" x14ac:dyDescent="0.35">
      <c r="B56" s="5" t="s">
        <v>4</v>
      </c>
      <c r="C56" s="6">
        <v>10</v>
      </c>
      <c r="D56" s="7">
        <v>255000</v>
      </c>
      <c r="E56" s="7">
        <f>C56*D56</f>
        <v>2550000</v>
      </c>
      <c r="G56" s="5" t="s">
        <v>4</v>
      </c>
      <c r="H56" s="6">
        <v>15</v>
      </c>
      <c r="I56" s="7">
        <v>230000</v>
      </c>
      <c r="J56" s="7">
        <f>H56*I56</f>
        <v>3450000</v>
      </c>
      <c r="L56" s="5" t="s">
        <v>22</v>
      </c>
      <c r="M56" s="6">
        <v>30</v>
      </c>
      <c r="N56" s="27">
        <f>N55-35000</f>
        <v>450000</v>
      </c>
      <c r="O56" s="7">
        <f>M56*N56</f>
        <v>13500000</v>
      </c>
      <c r="Q56" s="5" t="s">
        <v>22</v>
      </c>
      <c r="R56" s="6">
        <v>30</v>
      </c>
      <c r="S56" s="27">
        <v>460000</v>
      </c>
      <c r="T56" s="7">
        <f>R56*S56</f>
        <v>13800000</v>
      </c>
      <c r="V56" s="5" t="s">
        <v>22</v>
      </c>
      <c r="W56" s="6">
        <v>30</v>
      </c>
      <c r="X56" s="27">
        <v>485000</v>
      </c>
      <c r="Y56" s="7">
        <f>W56*X56</f>
        <v>14550000</v>
      </c>
      <c r="AA56" s="5" t="s">
        <v>22</v>
      </c>
      <c r="AB56" s="6">
        <v>30</v>
      </c>
      <c r="AC56" s="27">
        <v>470000</v>
      </c>
      <c r="AD56" s="7">
        <f>AB56*AC56</f>
        <v>14100000</v>
      </c>
    </row>
    <row r="57" spans="2:30" ht="21" thickBot="1" x14ac:dyDescent="0.35">
      <c r="B57" s="5"/>
      <c r="C57" s="6"/>
      <c r="D57" s="7"/>
      <c r="E57" s="7"/>
      <c r="G57" s="5"/>
      <c r="H57" s="6"/>
      <c r="I57" s="7"/>
      <c r="J57" s="7"/>
      <c r="L57" s="21" t="s">
        <v>23</v>
      </c>
      <c r="M57" s="22">
        <v>30</v>
      </c>
      <c r="N57" s="27">
        <f>O57/M57</f>
        <v>436866.66666666669</v>
      </c>
      <c r="O57" s="23">
        <f>O73</f>
        <v>13106000</v>
      </c>
      <c r="Q57" s="21" t="s">
        <v>23</v>
      </c>
      <c r="R57" s="22">
        <v>30</v>
      </c>
      <c r="S57" s="27">
        <f>T57/R57</f>
        <v>447366.66666666669</v>
      </c>
      <c r="T57" s="23">
        <f>T73</f>
        <v>13421000</v>
      </c>
      <c r="V57" s="21" t="s">
        <v>23</v>
      </c>
      <c r="W57" s="22">
        <v>30</v>
      </c>
      <c r="X57" s="27">
        <f>Y57/W57</f>
        <v>468866.66666666669</v>
      </c>
      <c r="Y57" s="23">
        <f>Y73</f>
        <v>14066000</v>
      </c>
      <c r="AA57" s="21" t="s">
        <v>23</v>
      </c>
      <c r="AB57" s="22">
        <v>30</v>
      </c>
      <c r="AC57" s="27">
        <f>AD57/AB57</f>
        <v>458366.66666666669</v>
      </c>
      <c r="AD57" s="23">
        <f>AD73</f>
        <v>13751000</v>
      </c>
    </row>
    <row r="58" spans="2:30" ht="21" thickBot="1" x14ac:dyDescent="0.35">
      <c r="B58" s="8" t="s">
        <v>5</v>
      </c>
      <c r="C58" s="9"/>
      <c r="D58" s="9"/>
      <c r="E58" s="10"/>
      <c r="G58" s="8" t="s">
        <v>5</v>
      </c>
      <c r="H58" s="9"/>
      <c r="I58" s="9"/>
      <c r="J58" s="10"/>
      <c r="L58" s="8" t="s">
        <v>5</v>
      </c>
      <c r="M58" s="9"/>
      <c r="N58" s="9"/>
      <c r="O58" s="10">
        <f>O55</f>
        <v>14550000</v>
      </c>
      <c r="Q58" s="8" t="s">
        <v>5</v>
      </c>
      <c r="R58" s="9"/>
      <c r="S58" s="9"/>
      <c r="T58" s="10">
        <f>T55</f>
        <v>14850000</v>
      </c>
      <c r="V58" s="8" t="s">
        <v>5</v>
      </c>
      <c r="W58" s="9"/>
      <c r="X58" s="9"/>
      <c r="Y58" s="10">
        <f>Y55</f>
        <v>15600000</v>
      </c>
      <c r="AA58" s="8" t="s">
        <v>5</v>
      </c>
      <c r="AB58" s="9"/>
      <c r="AC58" s="9"/>
      <c r="AD58" s="10">
        <f>AD55</f>
        <v>15150000</v>
      </c>
    </row>
    <row r="59" spans="2:30" ht="21" thickBot="1" x14ac:dyDescent="0.35">
      <c r="B59" s="5" t="s">
        <v>11</v>
      </c>
      <c r="C59" s="6">
        <v>1</v>
      </c>
      <c r="D59" s="11">
        <v>250000</v>
      </c>
      <c r="E59" s="7">
        <f t="shared" ref="E59:E60" si="18">C59*D59</f>
        <v>250000</v>
      </c>
      <c r="G59" s="5" t="s">
        <v>11</v>
      </c>
      <c r="H59" s="6">
        <v>1</v>
      </c>
      <c r="I59" s="11">
        <v>250000</v>
      </c>
      <c r="J59" s="7">
        <f t="shared" ref="J59:J60" si="19">H59*I59</f>
        <v>250000</v>
      </c>
      <c r="L59" s="5" t="s">
        <v>18</v>
      </c>
      <c r="M59" s="6">
        <v>1</v>
      </c>
      <c r="N59" s="11">
        <v>440000</v>
      </c>
      <c r="O59" s="7">
        <f t="shared" ref="O59:O72" si="20">M59*N59</f>
        <v>440000</v>
      </c>
      <c r="Q59" s="5" t="s">
        <v>18</v>
      </c>
      <c r="R59" s="6">
        <v>1</v>
      </c>
      <c r="S59" s="11">
        <v>440000</v>
      </c>
      <c r="T59" s="7">
        <f t="shared" ref="T59:T72" si="21">R59*S59</f>
        <v>440000</v>
      </c>
      <c r="V59" s="5" t="s">
        <v>18</v>
      </c>
      <c r="W59" s="6">
        <v>1</v>
      </c>
      <c r="X59" s="11">
        <v>440000</v>
      </c>
      <c r="Y59" s="7">
        <f t="shared" ref="Y59:Y72" si="22">W59*X59</f>
        <v>440000</v>
      </c>
      <c r="AA59" s="5" t="s">
        <v>18</v>
      </c>
      <c r="AB59" s="6">
        <v>1</v>
      </c>
      <c r="AC59" s="11">
        <v>440000</v>
      </c>
      <c r="AD59" s="7">
        <f t="shared" ref="AD59:AD72" si="23">AB59*AC59</f>
        <v>440000</v>
      </c>
    </row>
    <row r="60" spans="2:30" ht="21" thickBot="1" x14ac:dyDescent="0.35">
      <c r="B60" s="5" t="s">
        <v>6</v>
      </c>
      <c r="C60" s="5">
        <v>6</v>
      </c>
      <c r="D60" s="11">
        <v>8000</v>
      </c>
      <c r="E60" s="7">
        <f t="shared" si="18"/>
        <v>48000</v>
      </c>
      <c r="G60" s="5" t="s">
        <v>6</v>
      </c>
      <c r="H60" s="5">
        <v>6</v>
      </c>
      <c r="I60" s="11">
        <v>8000</v>
      </c>
      <c r="J60" s="7">
        <f t="shared" si="19"/>
        <v>48000</v>
      </c>
      <c r="L60" s="5" t="s">
        <v>25</v>
      </c>
      <c r="M60" s="5">
        <v>2</v>
      </c>
      <c r="N60" s="11">
        <v>150000</v>
      </c>
      <c r="O60" s="7">
        <f t="shared" si="20"/>
        <v>300000</v>
      </c>
      <c r="Q60" s="5" t="s">
        <v>25</v>
      </c>
      <c r="R60" s="5">
        <v>2</v>
      </c>
      <c r="S60" s="11">
        <v>150000</v>
      </c>
      <c r="T60" s="7">
        <f t="shared" si="21"/>
        <v>300000</v>
      </c>
      <c r="V60" s="5" t="s">
        <v>25</v>
      </c>
      <c r="W60" s="5">
        <v>2</v>
      </c>
      <c r="X60" s="11">
        <v>150000</v>
      </c>
      <c r="Y60" s="7">
        <f t="shared" si="22"/>
        <v>300000</v>
      </c>
      <c r="AA60" s="5" t="s">
        <v>25</v>
      </c>
      <c r="AB60" s="5">
        <v>2</v>
      </c>
      <c r="AC60" s="11">
        <v>150000</v>
      </c>
      <c r="AD60" s="7">
        <f t="shared" si="23"/>
        <v>300000</v>
      </c>
    </row>
    <row r="61" spans="2:30" ht="21" thickBot="1" x14ac:dyDescent="0.35">
      <c r="B61" s="5"/>
      <c r="C61" s="5"/>
      <c r="D61" s="11"/>
      <c r="E61" s="7"/>
      <c r="G61" s="5"/>
      <c r="H61" s="5"/>
      <c r="I61" s="11"/>
      <c r="J61" s="7"/>
      <c r="L61" s="5" t="s">
        <v>26</v>
      </c>
      <c r="M61" s="5">
        <v>1</v>
      </c>
      <c r="N61" s="11">
        <v>150000</v>
      </c>
      <c r="O61" s="7">
        <f t="shared" si="20"/>
        <v>150000</v>
      </c>
      <c r="Q61" s="5" t="s">
        <v>26</v>
      </c>
      <c r="R61" s="5">
        <v>1</v>
      </c>
      <c r="S61" s="11">
        <v>150000</v>
      </c>
      <c r="T61" s="7">
        <f t="shared" si="21"/>
        <v>150000</v>
      </c>
      <c r="V61" s="5" t="s">
        <v>26</v>
      </c>
      <c r="W61" s="5">
        <v>1</v>
      </c>
      <c r="X61" s="11">
        <v>150000</v>
      </c>
      <c r="Y61" s="7">
        <f t="shared" si="22"/>
        <v>150000</v>
      </c>
      <c r="AA61" s="5" t="s">
        <v>26</v>
      </c>
      <c r="AB61" s="5">
        <v>1</v>
      </c>
      <c r="AC61" s="11">
        <v>150000</v>
      </c>
      <c r="AD61" s="7">
        <f t="shared" si="23"/>
        <v>150000</v>
      </c>
    </row>
    <row r="62" spans="2:30" ht="21" thickBot="1" x14ac:dyDescent="0.35">
      <c r="B62" s="5" t="s">
        <v>7</v>
      </c>
      <c r="C62" s="6">
        <v>10</v>
      </c>
      <c r="D62" s="11">
        <v>25000</v>
      </c>
      <c r="E62" s="7">
        <f t="shared" ref="E62:E63" si="24">C62*D62</f>
        <v>250000</v>
      </c>
      <c r="G62" s="5" t="s">
        <v>7</v>
      </c>
      <c r="H62" s="6">
        <v>15</v>
      </c>
      <c r="I62" s="11">
        <v>25000</v>
      </c>
      <c r="J62" s="7">
        <f t="shared" ref="J62:J63" si="25">H62*I62</f>
        <v>375000</v>
      </c>
      <c r="L62" s="5" t="s">
        <v>17</v>
      </c>
      <c r="M62" s="6">
        <v>3</v>
      </c>
      <c r="N62" s="11">
        <v>12000</v>
      </c>
      <c r="O62" s="7">
        <f t="shared" si="20"/>
        <v>36000</v>
      </c>
      <c r="P62" s="14"/>
      <c r="Q62" s="5" t="s">
        <v>17</v>
      </c>
      <c r="R62" s="6">
        <v>3</v>
      </c>
      <c r="S62" s="11">
        <v>12000</v>
      </c>
      <c r="T62" s="7">
        <f t="shared" si="21"/>
        <v>36000</v>
      </c>
      <c r="V62" s="5" t="s">
        <v>17</v>
      </c>
      <c r="W62" s="6">
        <v>3</v>
      </c>
      <c r="X62" s="11">
        <v>12000</v>
      </c>
      <c r="Y62" s="7">
        <f t="shared" si="22"/>
        <v>36000</v>
      </c>
      <c r="AA62" s="5" t="s">
        <v>17</v>
      </c>
      <c r="AB62" s="6">
        <v>3</v>
      </c>
      <c r="AC62" s="11">
        <v>12000</v>
      </c>
      <c r="AD62" s="7">
        <f t="shared" si="23"/>
        <v>36000</v>
      </c>
    </row>
    <row r="63" spans="2:30" ht="21" thickBot="1" x14ac:dyDescent="0.35">
      <c r="B63" s="5" t="s">
        <v>8</v>
      </c>
      <c r="C63" s="5">
        <v>10</v>
      </c>
      <c r="D63" s="11">
        <v>2000</v>
      </c>
      <c r="E63" s="7">
        <f t="shared" si="24"/>
        <v>20000</v>
      </c>
      <c r="G63" s="5" t="s">
        <v>8</v>
      </c>
      <c r="H63" s="5">
        <v>15</v>
      </c>
      <c r="I63" s="11">
        <v>2000</v>
      </c>
      <c r="J63" s="7">
        <f t="shared" si="25"/>
        <v>30000</v>
      </c>
      <c r="L63" s="5" t="s">
        <v>46</v>
      </c>
      <c r="M63" s="6">
        <v>30</v>
      </c>
      <c r="N63" s="11">
        <v>22000</v>
      </c>
      <c r="O63" s="7">
        <f t="shared" si="20"/>
        <v>660000</v>
      </c>
      <c r="P63" s="14"/>
      <c r="Q63" s="5" t="s">
        <v>46</v>
      </c>
      <c r="R63" s="6">
        <v>30</v>
      </c>
      <c r="S63" s="11">
        <v>22000</v>
      </c>
      <c r="T63" s="7">
        <f t="shared" si="21"/>
        <v>660000</v>
      </c>
      <c r="U63" s="1">
        <v>22</v>
      </c>
      <c r="V63" s="5" t="s">
        <v>46</v>
      </c>
      <c r="W63" s="6">
        <v>30</v>
      </c>
      <c r="X63" s="11">
        <v>22000</v>
      </c>
      <c r="Y63" s="7">
        <f t="shared" si="22"/>
        <v>660000</v>
      </c>
      <c r="AA63" s="5" t="s">
        <v>46</v>
      </c>
      <c r="AB63" s="6">
        <v>30</v>
      </c>
      <c r="AC63" s="11">
        <v>22000</v>
      </c>
      <c r="AD63" s="7">
        <f t="shared" si="23"/>
        <v>660000</v>
      </c>
    </row>
    <row r="64" spans="2:30" ht="21" thickBot="1" x14ac:dyDescent="0.35">
      <c r="B64" s="5"/>
      <c r="C64" s="5"/>
      <c r="D64" s="11"/>
      <c r="E64" s="7"/>
      <c r="G64" s="5"/>
      <c r="H64" s="5"/>
      <c r="I64" s="11"/>
      <c r="J64" s="7"/>
      <c r="L64" s="5" t="s">
        <v>47</v>
      </c>
      <c r="M64" s="6">
        <v>30</v>
      </c>
      <c r="N64" s="11">
        <v>9000</v>
      </c>
      <c r="O64" s="7">
        <f t="shared" si="20"/>
        <v>270000</v>
      </c>
      <c r="P64" s="14"/>
      <c r="Q64" s="5" t="s">
        <v>47</v>
      </c>
      <c r="R64" s="6">
        <v>30</v>
      </c>
      <c r="S64" s="11">
        <v>9000</v>
      </c>
      <c r="T64" s="7">
        <f t="shared" si="21"/>
        <v>270000</v>
      </c>
      <c r="V64" s="5" t="s">
        <v>47</v>
      </c>
      <c r="W64" s="6">
        <v>30</v>
      </c>
      <c r="X64" s="11">
        <v>9000</v>
      </c>
      <c r="Y64" s="7">
        <f t="shared" si="22"/>
        <v>270000</v>
      </c>
      <c r="AA64" s="5" t="s">
        <v>47</v>
      </c>
      <c r="AB64" s="6">
        <v>30</v>
      </c>
      <c r="AC64" s="11">
        <v>9000</v>
      </c>
      <c r="AD64" s="7">
        <f t="shared" si="23"/>
        <v>270000</v>
      </c>
    </row>
    <row r="65" spans="2:30" ht="21" thickBot="1" x14ac:dyDescent="0.35">
      <c r="B65" s="5" t="s">
        <v>10</v>
      </c>
      <c r="C65" s="5">
        <v>6</v>
      </c>
      <c r="D65" s="11">
        <v>90000</v>
      </c>
      <c r="E65" s="7">
        <f t="shared" ref="E65" si="26">C65*D65</f>
        <v>540000</v>
      </c>
      <c r="F65" s="13" t="s">
        <v>9</v>
      </c>
      <c r="G65" s="5" t="s">
        <v>10</v>
      </c>
      <c r="H65" s="5">
        <v>9</v>
      </c>
      <c r="I65" s="11">
        <v>90000</v>
      </c>
      <c r="J65" s="7">
        <f t="shared" ref="J65" si="27">H65*I65</f>
        <v>810000</v>
      </c>
      <c r="L65" s="5" t="s">
        <v>49</v>
      </c>
      <c r="M65" s="6">
        <v>32</v>
      </c>
      <c r="N65" s="11">
        <v>40000</v>
      </c>
      <c r="O65" s="7">
        <f t="shared" si="20"/>
        <v>1280000</v>
      </c>
      <c r="P65" s="14"/>
      <c r="Q65" s="5" t="s">
        <v>49</v>
      </c>
      <c r="R65" s="6">
        <v>32</v>
      </c>
      <c r="S65" s="11">
        <v>40000</v>
      </c>
      <c r="T65" s="7">
        <f t="shared" si="21"/>
        <v>1280000</v>
      </c>
      <c r="V65" s="5" t="s">
        <v>49</v>
      </c>
      <c r="W65" s="6">
        <v>32</v>
      </c>
      <c r="X65" s="11">
        <v>40000</v>
      </c>
      <c r="Y65" s="7">
        <f t="shared" si="22"/>
        <v>1280000</v>
      </c>
      <c r="AA65" s="5" t="s">
        <v>49</v>
      </c>
      <c r="AB65" s="6">
        <v>32</v>
      </c>
      <c r="AC65" s="11">
        <v>40000</v>
      </c>
      <c r="AD65" s="7">
        <f t="shared" si="23"/>
        <v>1280000</v>
      </c>
    </row>
    <row r="66" spans="2:30" ht="21" thickBot="1" x14ac:dyDescent="0.35">
      <c r="B66" s="5"/>
      <c r="C66" s="5"/>
      <c r="D66" s="11"/>
      <c r="E66" s="7"/>
      <c r="G66" s="5"/>
      <c r="H66" s="5"/>
      <c r="I66" s="11"/>
      <c r="J66" s="7"/>
      <c r="L66" s="5" t="s">
        <v>50</v>
      </c>
      <c r="M66" s="6">
        <v>32</v>
      </c>
      <c r="N66" s="11">
        <v>40000</v>
      </c>
      <c r="O66" s="7">
        <f t="shared" si="20"/>
        <v>1280000</v>
      </c>
      <c r="P66" s="14"/>
      <c r="Q66" s="5" t="s">
        <v>50</v>
      </c>
      <c r="R66" s="6">
        <v>32</v>
      </c>
      <c r="S66" s="11">
        <v>40000</v>
      </c>
      <c r="T66" s="7">
        <f t="shared" si="21"/>
        <v>1280000</v>
      </c>
      <c r="V66" s="5" t="s">
        <v>50</v>
      </c>
      <c r="W66" s="6">
        <v>32</v>
      </c>
      <c r="X66" s="11">
        <v>40000</v>
      </c>
      <c r="Y66" s="7">
        <f t="shared" si="22"/>
        <v>1280000</v>
      </c>
      <c r="AA66" s="5" t="s">
        <v>50</v>
      </c>
      <c r="AB66" s="6">
        <v>32</v>
      </c>
      <c r="AC66" s="11">
        <v>40000</v>
      </c>
      <c r="AD66" s="7">
        <f t="shared" si="23"/>
        <v>1280000</v>
      </c>
    </row>
    <row r="67" spans="2:30" ht="21" thickBot="1" x14ac:dyDescent="0.35">
      <c r="B67" s="5"/>
      <c r="C67" s="5"/>
      <c r="D67" s="11"/>
      <c r="E67" s="7"/>
      <c r="G67" s="5"/>
      <c r="H67" s="5"/>
      <c r="I67" s="11"/>
      <c r="J67" s="7"/>
      <c r="L67" s="5" t="s">
        <v>51</v>
      </c>
      <c r="M67" s="6">
        <v>32</v>
      </c>
      <c r="N67" s="11">
        <v>40000</v>
      </c>
      <c r="O67" s="7">
        <f t="shared" si="20"/>
        <v>1280000</v>
      </c>
      <c r="P67" s="14"/>
      <c r="Q67" s="5" t="s">
        <v>51</v>
      </c>
      <c r="R67" s="6">
        <v>32</v>
      </c>
      <c r="S67" s="11">
        <v>40000</v>
      </c>
      <c r="T67" s="7">
        <f t="shared" si="21"/>
        <v>1280000</v>
      </c>
      <c r="V67" s="5" t="s">
        <v>51</v>
      </c>
      <c r="W67" s="6">
        <v>32</v>
      </c>
      <c r="X67" s="11">
        <v>40000</v>
      </c>
      <c r="Y67" s="7">
        <f t="shared" si="22"/>
        <v>1280000</v>
      </c>
      <c r="AA67" s="5" t="s">
        <v>51</v>
      </c>
      <c r="AB67" s="6">
        <v>32</v>
      </c>
      <c r="AC67" s="11">
        <v>40000</v>
      </c>
      <c r="AD67" s="7">
        <f t="shared" si="23"/>
        <v>1280000</v>
      </c>
    </row>
    <row r="68" spans="2:30" ht="21" thickBot="1" x14ac:dyDescent="0.35">
      <c r="B68" s="5"/>
      <c r="C68" s="5"/>
      <c r="D68" s="11"/>
      <c r="E68" s="7"/>
      <c r="G68" s="5"/>
      <c r="H68" s="5"/>
      <c r="I68" s="11"/>
      <c r="J68" s="7"/>
      <c r="L68" s="5" t="s">
        <v>35</v>
      </c>
      <c r="M68" s="6">
        <v>30</v>
      </c>
      <c r="N68" s="11">
        <v>31000</v>
      </c>
      <c r="O68" s="7">
        <f t="shared" si="20"/>
        <v>930000</v>
      </c>
      <c r="P68" s="14"/>
      <c r="Q68" s="5" t="s">
        <v>35</v>
      </c>
      <c r="R68" s="6">
        <v>30</v>
      </c>
      <c r="S68" s="11">
        <v>31000</v>
      </c>
      <c r="T68" s="7">
        <f t="shared" si="21"/>
        <v>930000</v>
      </c>
      <c r="V68" s="5" t="s">
        <v>35</v>
      </c>
      <c r="W68" s="6">
        <v>30</v>
      </c>
      <c r="X68" s="11">
        <v>31000</v>
      </c>
      <c r="Y68" s="7">
        <f t="shared" si="22"/>
        <v>930000</v>
      </c>
      <c r="AA68" s="5" t="s">
        <v>35</v>
      </c>
      <c r="AB68" s="6">
        <v>30</v>
      </c>
      <c r="AC68" s="11">
        <v>31000</v>
      </c>
      <c r="AD68" s="7">
        <f t="shared" si="23"/>
        <v>930000</v>
      </c>
    </row>
    <row r="69" spans="2:30" ht="21" customHeight="1" thickBot="1" x14ac:dyDescent="0.35">
      <c r="B69" s="5"/>
      <c r="C69" s="5"/>
      <c r="D69" s="11"/>
      <c r="E69" s="7"/>
      <c r="G69" s="5"/>
      <c r="H69" s="5"/>
      <c r="I69" s="11"/>
      <c r="J69" s="7"/>
      <c r="L69" s="5" t="s">
        <v>53</v>
      </c>
      <c r="M69" s="6">
        <v>15</v>
      </c>
      <c r="N69" s="11">
        <v>162000</v>
      </c>
      <c r="O69" s="7">
        <f t="shared" si="20"/>
        <v>2430000</v>
      </c>
      <c r="P69" s="14"/>
      <c r="Q69" s="5" t="s">
        <v>53</v>
      </c>
      <c r="R69" s="6">
        <v>15</v>
      </c>
      <c r="S69" s="11">
        <v>162000</v>
      </c>
      <c r="T69" s="7">
        <f t="shared" si="21"/>
        <v>2430000</v>
      </c>
      <c r="V69" s="5" t="s">
        <v>53</v>
      </c>
      <c r="W69" s="6">
        <v>15</v>
      </c>
      <c r="X69" s="11">
        <v>183000</v>
      </c>
      <c r="Y69" s="7">
        <f t="shared" si="22"/>
        <v>2745000</v>
      </c>
      <c r="AA69" s="5" t="s">
        <v>53</v>
      </c>
      <c r="AB69" s="6">
        <v>15</v>
      </c>
      <c r="AC69" s="11">
        <v>205000</v>
      </c>
      <c r="AD69" s="7">
        <f t="shared" si="23"/>
        <v>3075000</v>
      </c>
    </row>
    <row r="70" spans="2:30" ht="21" customHeight="1" thickBot="1" x14ac:dyDescent="0.35">
      <c r="B70" s="5"/>
      <c r="C70" s="5"/>
      <c r="D70" s="11"/>
      <c r="E70" s="7"/>
      <c r="G70" s="5"/>
      <c r="H70" s="5"/>
      <c r="I70" s="11"/>
      <c r="J70" s="7"/>
      <c r="L70" s="5" t="s">
        <v>54</v>
      </c>
      <c r="M70" s="6">
        <v>15</v>
      </c>
      <c r="N70" s="11">
        <v>162000</v>
      </c>
      <c r="O70" s="7">
        <f t="shared" si="20"/>
        <v>2430000</v>
      </c>
      <c r="P70" s="14"/>
      <c r="Q70" s="5" t="s">
        <v>54</v>
      </c>
      <c r="R70" s="6">
        <v>15</v>
      </c>
      <c r="S70" s="11">
        <v>183000</v>
      </c>
      <c r="T70" s="7">
        <f t="shared" si="21"/>
        <v>2745000</v>
      </c>
      <c r="V70" s="5" t="s">
        <v>54</v>
      </c>
      <c r="W70" s="6">
        <v>15</v>
      </c>
      <c r="X70" s="11">
        <v>205000</v>
      </c>
      <c r="Y70" s="7">
        <f t="shared" si="22"/>
        <v>3075000</v>
      </c>
      <c r="AA70" s="5" t="s">
        <v>54</v>
      </c>
      <c r="AB70" s="6">
        <v>15</v>
      </c>
      <c r="AC70" s="11">
        <v>162000</v>
      </c>
      <c r="AD70" s="7">
        <f t="shared" si="23"/>
        <v>2430000</v>
      </c>
    </row>
    <row r="71" spans="2:30" ht="21" thickBot="1" x14ac:dyDescent="0.35">
      <c r="B71" s="5"/>
      <c r="C71" s="5"/>
      <c r="D71" s="11"/>
      <c r="E71" s="7"/>
      <c r="G71" s="5"/>
      <c r="H71" s="5"/>
      <c r="I71" s="11"/>
      <c r="J71" s="7"/>
      <c r="L71" s="5" t="s">
        <v>48</v>
      </c>
      <c r="M71" s="6">
        <v>30</v>
      </c>
      <c r="N71" s="11">
        <v>27000</v>
      </c>
      <c r="O71" s="7">
        <f t="shared" si="20"/>
        <v>810000</v>
      </c>
      <c r="P71" s="14"/>
      <c r="Q71" s="5" t="s">
        <v>48</v>
      </c>
      <c r="R71" s="6">
        <v>30</v>
      </c>
      <c r="S71" s="11">
        <v>27000</v>
      </c>
      <c r="T71" s="7">
        <f t="shared" si="21"/>
        <v>810000</v>
      </c>
      <c r="V71" s="5" t="s">
        <v>48</v>
      </c>
      <c r="W71" s="6">
        <v>30</v>
      </c>
      <c r="X71" s="11">
        <v>27000</v>
      </c>
      <c r="Y71" s="7">
        <f t="shared" si="22"/>
        <v>810000</v>
      </c>
      <c r="AA71" s="5" t="s">
        <v>48</v>
      </c>
      <c r="AB71" s="6">
        <v>30</v>
      </c>
      <c r="AC71" s="11">
        <v>27000</v>
      </c>
      <c r="AD71" s="7">
        <f t="shared" si="23"/>
        <v>810000</v>
      </c>
    </row>
    <row r="72" spans="2:30" ht="21" thickBot="1" x14ac:dyDescent="0.35">
      <c r="B72" s="5"/>
      <c r="C72" s="5"/>
      <c r="D72" s="11"/>
      <c r="E72" s="7"/>
      <c r="G72" s="5"/>
      <c r="H72" s="5"/>
      <c r="I72" s="11"/>
      <c r="J72" s="7"/>
      <c r="L72" s="5" t="s">
        <v>52</v>
      </c>
      <c r="M72" s="6">
        <v>30</v>
      </c>
      <c r="N72" s="11">
        <v>27000</v>
      </c>
      <c r="O72" s="7">
        <f t="shared" si="20"/>
        <v>810000</v>
      </c>
      <c r="P72" s="14"/>
      <c r="Q72" s="5" t="s">
        <v>52</v>
      </c>
      <c r="R72" s="6">
        <v>30</v>
      </c>
      <c r="S72" s="11">
        <v>27000</v>
      </c>
      <c r="T72" s="7">
        <f t="shared" si="21"/>
        <v>810000</v>
      </c>
      <c r="V72" s="5" t="s">
        <v>52</v>
      </c>
      <c r="W72" s="6">
        <v>30</v>
      </c>
      <c r="X72" s="11">
        <v>27000</v>
      </c>
      <c r="Y72" s="7">
        <f t="shared" si="22"/>
        <v>810000</v>
      </c>
      <c r="AA72" s="5" t="s">
        <v>52</v>
      </c>
      <c r="AB72" s="6">
        <v>30</v>
      </c>
      <c r="AC72" s="11">
        <v>27000</v>
      </c>
      <c r="AD72" s="7">
        <f t="shared" si="23"/>
        <v>810000</v>
      </c>
    </row>
    <row r="73" spans="2:30" ht="21" thickBot="1" x14ac:dyDescent="0.35">
      <c r="B73" s="12"/>
      <c r="C73" s="5"/>
      <c r="D73" s="11">
        <v>0</v>
      </c>
      <c r="E73" s="7">
        <f t="shared" ref="E73" si="28">C73*D73</f>
        <v>0</v>
      </c>
      <c r="G73" s="12"/>
      <c r="H73" s="5"/>
      <c r="I73" s="11">
        <v>0</v>
      </c>
      <c r="J73" s="7">
        <f t="shared" ref="J73" si="29">H73*I73</f>
        <v>0</v>
      </c>
      <c r="L73" s="8" t="s">
        <v>5</v>
      </c>
      <c r="M73" s="9"/>
      <c r="N73" s="9"/>
      <c r="O73" s="10">
        <f>SUM(O59:O72)</f>
        <v>13106000</v>
      </c>
      <c r="P73" s="14"/>
      <c r="Q73" s="8" t="s">
        <v>5</v>
      </c>
      <c r="R73" s="9"/>
      <c r="S73" s="9"/>
      <c r="T73" s="10">
        <f>SUM(T59:T72)</f>
        <v>13421000</v>
      </c>
      <c r="V73" s="8" t="s">
        <v>5</v>
      </c>
      <c r="W73" s="9"/>
      <c r="X73" s="9"/>
      <c r="Y73" s="10">
        <f>SUM(Y59:Y72)</f>
        <v>14066000</v>
      </c>
      <c r="AA73" s="8" t="s">
        <v>5</v>
      </c>
      <c r="AB73" s="9"/>
      <c r="AC73" s="9"/>
      <c r="AD73" s="10">
        <f>SUM(AD59:AD72)</f>
        <v>13751000</v>
      </c>
    </row>
    <row r="74" spans="2:30" ht="24.75" customHeight="1" thickBot="1" x14ac:dyDescent="0.35">
      <c r="B74" s="8" t="s">
        <v>5</v>
      </c>
      <c r="C74" s="9"/>
      <c r="D74" s="9"/>
      <c r="E74" s="10">
        <f>SUM(E59:E73)</f>
        <v>1108000</v>
      </c>
      <c r="G74" s="8" t="s">
        <v>5</v>
      </c>
      <c r="H74" s="9"/>
      <c r="I74" s="9"/>
      <c r="J74" s="10">
        <f>SUM(J59:J73)</f>
        <v>1513000</v>
      </c>
      <c r="L74" s="15" t="s">
        <v>16</v>
      </c>
      <c r="M74" s="16"/>
      <c r="N74" s="16"/>
      <c r="O74" s="17">
        <f>O58-O73</f>
        <v>1444000</v>
      </c>
      <c r="Q74" s="15" t="s">
        <v>16</v>
      </c>
      <c r="R74" s="16"/>
      <c r="S74" s="16"/>
      <c r="T74" s="17">
        <f>T58-T73</f>
        <v>1429000</v>
      </c>
      <c r="V74" s="15" t="s">
        <v>16</v>
      </c>
      <c r="W74" s="16"/>
      <c r="X74" s="16"/>
      <c r="Y74" s="17">
        <f>Y58-Y73</f>
        <v>1534000</v>
      </c>
      <c r="AA74" s="15" t="s">
        <v>16</v>
      </c>
      <c r="AB74" s="16"/>
      <c r="AC74" s="16"/>
      <c r="AD74" s="17">
        <f>AD58-AD73</f>
        <v>1399000</v>
      </c>
    </row>
    <row r="76" spans="2:30" ht="17.25" thickBot="1" x14ac:dyDescent="0.35"/>
    <row r="77" spans="2:30" ht="16.5" customHeight="1" x14ac:dyDescent="0.3">
      <c r="B77" s="39" t="s">
        <v>13</v>
      </c>
      <c r="C77" s="40"/>
      <c r="D77" s="40"/>
      <c r="E77" s="41"/>
      <c r="G77" s="39" t="s">
        <v>12</v>
      </c>
      <c r="H77" s="40"/>
      <c r="I77" s="40"/>
      <c r="J77" s="41"/>
      <c r="L77" s="33" t="s">
        <v>65</v>
      </c>
      <c r="M77" s="34"/>
      <c r="N77" s="34"/>
      <c r="O77" s="35"/>
      <c r="Q77" s="33" t="s">
        <v>66</v>
      </c>
      <c r="R77" s="34"/>
      <c r="S77" s="34"/>
      <c r="T77" s="35"/>
      <c r="V77" s="33" t="s">
        <v>67</v>
      </c>
      <c r="W77" s="34"/>
      <c r="X77" s="34"/>
      <c r="Y77" s="35"/>
      <c r="AA77" s="33" t="s">
        <v>43</v>
      </c>
      <c r="AB77" s="34"/>
      <c r="AC77" s="34"/>
      <c r="AD77" s="35"/>
    </row>
    <row r="78" spans="2:30" ht="17.25" customHeight="1" thickBot="1" x14ac:dyDescent="0.35">
      <c r="B78" s="42"/>
      <c r="C78" s="43"/>
      <c r="D78" s="43"/>
      <c r="E78" s="44"/>
      <c r="G78" s="42"/>
      <c r="H78" s="43"/>
      <c r="I78" s="43"/>
      <c r="J78" s="44"/>
      <c r="L78" s="36"/>
      <c r="M78" s="37"/>
      <c r="N78" s="37"/>
      <c r="O78" s="38"/>
      <c r="Q78" s="36"/>
      <c r="R78" s="37"/>
      <c r="S78" s="37"/>
      <c r="T78" s="38"/>
      <c r="V78" s="36"/>
      <c r="W78" s="37"/>
      <c r="X78" s="37"/>
      <c r="Y78" s="38"/>
      <c r="AA78" s="36"/>
      <c r="AB78" s="37"/>
      <c r="AC78" s="37"/>
      <c r="AD78" s="38"/>
    </row>
    <row r="79" spans="2:30" ht="21" thickBot="1" x14ac:dyDescent="0.35">
      <c r="B79" s="3" t="s">
        <v>0</v>
      </c>
      <c r="C79" s="3" t="s">
        <v>1</v>
      </c>
      <c r="D79" s="3" t="s">
        <v>2</v>
      </c>
      <c r="E79" s="4" t="s">
        <v>3</v>
      </c>
      <c r="G79" s="3" t="s">
        <v>0</v>
      </c>
      <c r="H79" s="3" t="s">
        <v>1</v>
      </c>
      <c r="I79" s="3" t="s">
        <v>2</v>
      </c>
      <c r="J79" s="4" t="s">
        <v>3</v>
      </c>
      <c r="L79" s="3" t="s">
        <v>15</v>
      </c>
      <c r="M79" s="3" t="s">
        <v>1</v>
      </c>
      <c r="N79" s="26" t="s">
        <v>200</v>
      </c>
      <c r="O79" s="4" t="s">
        <v>3</v>
      </c>
      <c r="Q79" s="3" t="s">
        <v>15</v>
      </c>
      <c r="R79" s="3" t="s">
        <v>1</v>
      </c>
      <c r="S79" s="26" t="s">
        <v>200</v>
      </c>
      <c r="T79" s="4" t="s">
        <v>3</v>
      </c>
      <c r="V79" s="3" t="s">
        <v>15</v>
      </c>
      <c r="W79" s="3" t="s">
        <v>1</v>
      </c>
      <c r="X79" s="26" t="s">
        <v>200</v>
      </c>
      <c r="Y79" s="4" t="s">
        <v>3</v>
      </c>
      <c r="AA79" s="3" t="s">
        <v>15</v>
      </c>
      <c r="AB79" s="3" t="s">
        <v>1</v>
      </c>
      <c r="AC79" s="26" t="s">
        <v>200</v>
      </c>
      <c r="AD79" s="4" t="s">
        <v>3</v>
      </c>
    </row>
    <row r="80" spans="2:30" ht="21" thickBot="1" x14ac:dyDescent="0.35">
      <c r="B80" s="5" t="s">
        <v>14</v>
      </c>
      <c r="C80" s="6">
        <v>0</v>
      </c>
      <c r="D80" s="7">
        <v>0</v>
      </c>
      <c r="E80" s="7">
        <f>C80*D80</f>
        <v>0</v>
      </c>
      <c r="G80" s="5" t="s">
        <v>14</v>
      </c>
      <c r="H80" s="6">
        <v>0</v>
      </c>
      <c r="I80" s="7">
        <v>0</v>
      </c>
      <c r="J80" s="7">
        <f>H80*I80</f>
        <v>0</v>
      </c>
      <c r="L80" s="5" t="s">
        <v>24</v>
      </c>
      <c r="M80" s="6">
        <v>30</v>
      </c>
      <c r="N80" s="27">
        <v>430000</v>
      </c>
      <c r="O80" s="7">
        <f>M80*N80</f>
        <v>12900000</v>
      </c>
      <c r="Q80" s="5" t="s">
        <v>24</v>
      </c>
      <c r="R80" s="6">
        <v>30</v>
      </c>
      <c r="S80" s="27">
        <v>450000</v>
      </c>
      <c r="T80" s="7">
        <f>R80*S80</f>
        <v>13500000</v>
      </c>
      <c r="V80" s="5" t="s">
        <v>24</v>
      </c>
      <c r="W80" s="6">
        <v>30</v>
      </c>
      <c r="X80" s="27">
        <v>485000</v>
      </c>
      <c r="Y80" s="7">
        <f>W80*X80</f>
        <v>14550000</v>
      </c>
      <c r="AA80" s="5" t="s">
        <v>24</v>
      </c>
      <c r="AB80" s="6">
        <v>30</v>
      </c>
      <c r="AC80" s="27">
        <v>465000</v>
      </c>
      <c r="AD80" s="7">
        <f>AB80*AC80</f>
        <v>13950000</v>
      </c>
    </row>
    <row r="81" spans="2:30" ht="21" thickBot="1" x14ac:dyDescent="0.35">
      <c r="B81" s="5" t="s">
        <v>4</v>
      </c>
      <c r="C81" s="6">
        <v>10</v>
      </c>
      <c r="D81" s="7">
        <v>255000</v>
      </c>
      <c r="E81" s="7">
        <f>C81*D81</f>
        <v>2550000</v>
      </c>
      <c r="G81" s="5" t="s">
        <v>4</v>
      </c>
      <c r="H81" s="6">
        <v>15</v>
      </c>
      <c r="I81" s="7">
        <v>230000</v>
      </c>
      <c r="J81" s="7">
        <f>H81*I81</f>
        <v>3450000</v>
      </c>
      <c r="L81" s="5" t="s">
        <v>22</v>
      </c>
      <c r="M81" s="6">
        <v>30</v>
      </c>
      <c r="N81" s="27">
        <v>395000</v>
      </c>
      <c r="O81" s="7">
        <f>M81*N81</f>
        <v>11850000</v>
      </c>
      <c r="Q81" s="5" t="s">
        <v>22</v>
      </c>
      <c r="R81" s="6">
        <v>30</v>
      </c>
      <c r="S81" s="27">
        <v>415000</v>
      </c>
      <c r="T81" s="7">
        <f>R81*S81</f>
        <v>12450000</v>
      </c>
      <c r="V81" s="5" t="s">
        <v>22</v>
      </c>
      <c r="W81" s="6">
        <v>30</v>
      </c>
      <c r="X81" s="27">
        <v>450000</v>
      </c>
      <c r="Y81" s="7">
        <f>W81*X81</f>
        <v>13500000</v>
      </c>
      <c r="AA81" s="5" t="s">
        <v>22</v>
      </c>
      <c r="AB81" s="6">
        <v>30</v>
      </c>
      <c r="AC81" s="27">
        <v>430000</v>
      </c>
      <c r="AD81" s="7">
        <f>AB81*AC81</f>
        <v>12900000</v>
      </c>
    </row>
    <row r="82" spans="2:30" ht="21" thickBot="1" x14ac:dyDescent="0.35">
      <c r="B82" s="5"/>
      <c r="C82" s="6"/>
      <c r="D82" s="7"/>
      <c r="E82" s="7"/>
      <c r="G82" s="5"/>
      <c r="H82" s="6"/>
      <c r="I82" s="7"/>
      <c r="J82" s="7"/>
      <c r="L82" s="21" t="s">
        <v>23</v>
      </c>
      <c r="M82" s="22">
        <v>30</v>
      </c>
      <c r="N82" s="27">
        <f>O82/M82</f>
        <v>384866.66666666669</v>
      </c>
      <c r="O82" s="23">
        <f>O98</f>
        <v>11546000</v>
      </c>
      <c r="Q82" s="21" t="s">
        <v>23</v>
      </c>
      <c r="R82" s="22">
        <v>30</v>
      </c>
      <c r="S82" s="27">
        <f>T82/R82</f>
        <v>402366.66666666669</v>
      </c>
      <c r="T82" s="23">
        <f>T98</f>
        <v>12071000</v>
      </c>
      <c r="V82" s="21" t="s">
        <v>23</v>
      </c>
      <c r="W82" s="22">
        <v>30</v>
      </c>
      <c r="X82" s="27">
        <f>Y82/W82</f>
        <v>438866.66666666669</v>
      </c>
      <c r="Y82" s="23">
        <f>Y98</f>
        <v>13166000</v>
      </c>
      <c r="AA82" s="21" t="s">
        <v>23</v>
      </c>
      <c r="AB82" s="22">
        <v>30</v>
      </c>
      <c r="AC82" s="27">
        <f>AD82/AB82</f>
        <v>421366.66666666669</v>
      </c>
      <c r="AD82" s="23">
        <f>AD98</f>
        <v>12641000</v>
      </c>
    </row>
    <row r="83" spans="2:30" ht="21" thickBot="1" x14ac:dyDescent="0.35">
      <c r="B83" s="8" t="s">
        <v>5</v>
      </c>
      <c r="C83" s="9"/>
      <c r="D83" s="9"/>
      <c r="E83" s="10"/>
      <c r="G83" s="8" t="s">
        <v>5</v>
      </c>
      <c r="H83" s="9"/>
      <c r="I83" s="9"/>
      <c r="J83" s="10"/>
      <c r="L83" s="8" t="s">
        <v>5</v>
      </c>
      <c r="M83" s="9"/>
      <c r="N83" s="9"/>
      <c r="O83" s="10">
        <f>O80</f>
        <v>12900000</v>
      </c>
      <c r="Q83" s="8" t="s">
        <v>5</v>
      </c>
      <c r="R83" s="9"/>
      <c r="S83" s="9"/>
      <c r="T83" s="10">
        <f>T80</f>
        <v>13500000</v>
      </c>
      <c r="V83" s="8" t="s">
        <v>5</v>
      </c>
      <c r="W83" s="9"/>
      <c r="X83" s="9"/>
      <c r="Y83" s="10">
        <f>Y80</f>
        <v>14550000</v>
      </c>
      <c r="AA83" s="8" t="s">
        <v>5</v>
      </c>
      <c r="AB83" s="9"/>
      <c r="AC83" s="9"/>
      <c r="AD83" s="10">
        <f>AD80</f>
        <v>13950000</v>
      </c>
    </row>
    <row r="84" spans="2:30" ht="21" thickBot="1" x14ac:dyDescent="0.35">
      <c r="B84" s="5" t="s">
        <v>11</v>
      </c>
      <c r="C84" s="6">
        <v>1</v>
      </c>
      <c r="D84" s="11">
        <v>250000</v>
      </c>
      <c r="E84" s="7">
        <f t="shared" ref="E84:E85" si="30">C84*D84</f>
        <v>250000</v>
      </c>
      <c r="G84" s="5" t="s">
        <v>11</v>
      </c>
      <c r="H84" s="6">
        <v>1</v>
      </c>
      <c r="I84" s="11">
        <v>250000</v>
      </c>
      <c r="J84" s="7">
        <f t="shared" ref="J84:J85" si="31">H84*I84</f>
        <v>250000</v>
      </c>
      <c r="L84" s="5" t="s">
        <v>18</v>
      </c>
      <c r="M84" s="6">
        <v>1</v>
      </c>
      <c r="N84" s="11">
        <v>440000</v>
      </c>
      <c r="O84" s="7">
        <f t="shared" ref="O84:O97" si="32">M84*N84</f>
        <v>440000</v>
      </c>
      <c r="Q84" s="5" t="s">
        <v>18</v>
      </c>
      <c r="R84" s="6">
        <v>1</v>
      </c>
      <c r="S84" s="11">
        <v>440000</v>
      </c>
      <c r="T84" s="7">
        <f t="shared" ref="T84:T97" si="33">R84*S84</f>
        <v>440000</v>
      </c>
      <c r="V84" s="5" t="s">
        <v>18</v>
      </c>
      <c r="W84" s="6">
        <v>1</v>
      </c>
      <c r="X84" s="11">
        <v>440000</v>
      </c>
      <c r="Y84" s="7">
        <f t="shared" ref="Y84:Y97" si="34">W84*X84</f>
        <v>440000</v>
      </c>
      <c r="AA84" s="5" t="s">
        <v>18</v>
      </c>
      <c r="AB84" s="6">
        <v>1</v>
      </c>
      <c r="AC84" s="11">
        <v>440000</v>
      </c>
      <c r="AD84" s="7">
        <f t="shared" ref="AD84:AD97" si="35">AB84*AC84</f>
        <v>440000</v>
      </c>
    </row>
    <row r="85" spans="2:30" ht="21" thickBot="1" x14ac:dyDescent="0.35">
      <c r="B85" s="5" t="s">
        <v>6</v>
      </c>
      <c r="C85" s="5">
        <v>6</v>
      </c>
      <c r="D85" s="11">
        <v>8000</v>
      </c>
      <c r="E85" s="7">
        <f t="shared" si="30"/>
        <v>48000</v>
      </c>
      <c r="G85" s="5" t="s">
        <v>6</v>
      </c>
      <c r="H85" s="5">
        <v>6</v>
      </c>
      <c r="I85" s="11">
        <v>8000</v>
      </c>
      <c r="J85" s="7">
        <f t="shared" si="31"/>
        <v>48000</v>
      </c>
      <c r="L85" s="5" t="s">
        <v>25</v>
      </c>
      <c r="M85" s="5">
        <v>2</v>
      </c>
      <c r="N85" s="11">
        <v>150000</v>
      </c>
      <c r="O85" s="7">
        <f t="shared" si="32"/>
        <v>300000</v>
      </c>
      <c r="Q85" s="5" t="s">
        <v>25</v>
      </c>
      <c r="R85" s="5">
        <v>2</v>
      </c>
      <c r="S85" s="11">
        <v>150000</v>
      </c>
      <c r="T85" s="7">
        <f t="shared" si="33"/>
        <v>300000</v>
      </c>
      <c r="V85" s="5" t="s">
        <v>25</v>
      </c>
      <c r="W85" s="5">
        <v>2</v>
      </c>
      <c r="X85" s="11">
        <v>150000</v>
      </c>
      <c r="Y85" s="7">
        <f t="shared" si="34"/>
        <v>300000</v>
      </c>
      <c r="AA85" s="5" t="s">
        <v>25</v>
      </c>
      <c r="AB85" s="5">
        <v>2</v>
      </c>
      <c r="AC85" s="11">
        <v>150000</v>
      </c>
      <c r="AD85" s="7">
        <f t="shared" si="35"/>
        <v>300000</v>
      </c>
    </row>
    <row r="86" spans="2:30" ht="21" thickBot="1" x14ac:dyDescent="0.35">
      <c r="B86" s="5"/>
      <c r="C86" s="5"/>
      <c r="D86" s="11"/>
      <c r="E86" s="7"/>
      <c r="G86" s="5"/>
      <c r="H86" s="5"/>
      <c r="I86" s="11"/>
      <c r="J86" s="7"/>
      <c r="L86" s="5" t="s">
        <v>26</v>
      </c>
      <c r="M86" s="5">
        <v>1</v>
      </c>
      <c r="N86" s="11">
        <v>150000</v>
      </c>
      <c r="O86" s="7">
        <f t="shared" si="32"/>
        <v>150000</v>
      </c>
      <c r="Q86" s="5" t="s">
        <v>26</v>
      </c>
      <c r="R86" s="5">
        <v>1</v>
      </c>
      <c r="S86" s="11">
        <v>150000</v>
      </c>
      <c r="T86" s="7">
        <f t="shared" si="33"/>
        <v>150000</v>
      </c>
      <c r="V86" s="5" t="s">
        <v>26</v>
      </c>
      <c r="W86" s="5">
        <v>1</v>
      </c>
      <c r="X86" s="11">
        <v>150000</v>
      </c>
      <c r="Y86" s="7">
        <f t="shared" si="34"/>
        <v>150000</v>
      </c>
      <c r="AA86" s="5" t="s">
        <v>26</v>
      </c>
      <c r="AB86" s="5">
        <v>1</v>
      </c>
      <c r="AC86" s="11">
        <v>150000</v>
      </c>
      <c r="AD86" s="7">
        <f t="shared" si="35"/>
        <v>150000</v>
      </c>
    </row>
    <row r="87" spans="2:30" ht="21" thickBot="1" x14ac:dyDescent="0.35">
      <c r="B87" s="5" t="s">
        <v>7</v>
      </c>
      <c r="C87" s="6">
        <v>10</v>
      </c>
      <c r="D87" s="11">
        <v>25000</v>
      </c>
      <c r="E87" s="7">
        <f t="shared" ref="E87:E88" si="36">C87*D87</f>
        <v>250000</v>
      </c>
      <c r="G87" s="5" t="s">
        <v>7</v>
      </c>
      <c r="H87" s="6">
        <v>15</v>
      </c>
      <c r="I87" s="11">
        <v>25000</v>
      </c>
      <c r="J87" s="7">
        <f t="shared" ref="J87:J88" si="37">H87*I87</f>
        <v>375000</v>
      </c>
      <c r="L87" s="5" t="s">
        <v>17</v>
      </c>
      <c r="M87" s="6">
        <v>3</v>
      </c>
      <c r="N87" s="11">
        <v>12000</v>
      </c>
      <c r="O87" s="7">
        <f t="shared" si="32"/>
        <v>36000</v>
      </c>
      <c r="P87" s="14"/>
      <c r="Q87" s="5" t="s">
        <v>17</v>
      </c>
      <c r="R87" s="6">
        <v>3</v>
      </c>
      <c r="S87" s="11">
        <v>12000</v>
      </c>
      <c r="T87" s="7">
        <f t="shared" si="33"/>
        <v>36000</v>
      </c>
      <c r="V87" s="5" t="s">
        <v>17</v>
      </c>
      <c r="W87" s="6">
        <v>3</v>
      </c>
      <c r="X87" s="11">
        <v>12000</v>
      </c>
      <c r="Y87" s="7">
        <f t="shared" si="34"/>
        <v>36000</v>
      </c>
      <c r="AA87" s="5" t="s">
        <v>17</v>
      </c>
      <c r="AB87" s="6">
        <v>3</v>
      </c>
      <c r="AC87" s="11">
        <v>12000</v>
      </c>
      <c r="AD87" s="7">
        <f t="shared" si="35"/>
        <v>36000</v>
      </c>
    </row>
    <row r="88" spans="2:30" ht="21" thickBot="1" x14ac:dyDescent="0.35">
      <c r="B88" s="5" t="s">
        <v>8</v>
      </c>
      <c r="C88" s="5">
        <v>10</v>
      </c>
      <c r="D88" s="11">
        <v>2000</v>
      </c>
      <c r="E88" s="7">
        <f t="shared" si="36"/>
        <v>20000</v>
      </c>
      <c r="G88" s="5" t="s">
        <v>8</v>
      </c>
      <c r="H88" s="5">
        <v>15</v>
      </c>
      <c r="I88" s="11">
        <v>2000</v>
      </c>
      <c r="J88" s="7">
        <f t="shared" si="37"/>
        <v>30000</v>
      </c>
      <c r="L88" s="5" t="s">
        <v>46</v>
      </c>
      <c r="M88" s="6">
        <v>30</v>
      </c>
      <c r="N88" s="11">
        <v>22000</v>
      </c>
      <c r="O88" s="7">
        <f t="shared" si="32"/>
        <v>660000</v>
      </c>
      <c r="P88" s="14"/>
      <c r="Q88" s="5" t="s">
        <v>46</v>
      </c>
      <c r="R88" s="6">
        <v>30</v>
      </c>
      <c r="S88" s="11">
        <v>22000</v>
      </c>
      <c r="T88" s="7">
        <f t="shared" si="33"/>
        <v>660000</v>
      </c>
      <c r="U88" s="1">
        <v>22</v>
      </c>
      <c r="V88" s="5" t="s">
        <v>46</v>
      </c>
      <c r="W88" s="6">
        <v>30</v>
      </c>
      <c r="X88" s="11">
        <v>22000</v>
      </c>
      <c r="Y88" s="7">
        <f t="shared" si="34"/>
        <v>660000</v>
      </c>
      <c r="AA88" s="5" t="s">
        <v>46</v>
      </c>
      <c r="AB88" s="6">
        <v>30</v>
      </c>
      <c r="AC88" s="11">
        <v>22000</v>
      </c>
      <c r="AD88" s="7">
        <f t="shared" si="35"/>
        <v>660000</v>
      </c>
    </row>
    <row r="89" spans="2:30" ht="21" thickBot="1" x14ac:dyDescent="0.35">
      <c r="B89" s="5"/>
      <c r="C89" s="5"/>
      <c r="D89" s="11"/>
      <c r="E89" s="7"/>
      <c r="G89" s="5"/>
      <c r="H89" s="5"/>
      <c r="I89" s="11"/>
      <c r="J89" s="7"/>
      <c r="L89" s="5" t="s">
        <v>47</v>
      </c>
      <c r="M89" s="6">
        <v>30</v>
      </c>
      <c r="N89" s="11">
        <v>9000</v>
      </c>
      <c r="O89" s="7">
        <f t="shared" si="32"/>
        <v>270000</v>
      </c>
      <c r="P89" s="14"/>
      <c r="Q89" s="5" t="s">
        <v>47</v>
      </c>
      <c r="R89" s="6">
        <v>30</v>
      </c>
      <c r="S89" s="11">
        <v>9000</v>
      </c>
      <c r="T89" s="7">
        <f t="shared" si="33"/>
        <v>270000</v>
      </c>
      <c r="V89" s="5" t="s">
        <v>47</v>
      </c>
      <c r="W89" s="6">
        <v>30</v>
      </c>
      <c r="X89" s="11">
        <v>9000</v>
      </c>
      <c r="Y89" s="7">
        <f t="shared" si="34"/>
        <v>270000</v>
      </c>
      <c r="AA89" s="5" t="s">
        <v>47</v>
      </c>
      <c r="AB89" s="6">
        <v>30</v>
      </c>
      <c r="AC89" s="11">
        <v>9000</v>
      </c>
      <c r="AD89" s="7">
        <f t="shared" si="35"/>
        <v>270000</v>
      </c>
    </row>
    <row r="90" spans="2:30" ht="21" thickBot="1" x14ac:dyDescent="0.35">
      <c r="B90" s="5" t="s">
        <v>10</v>
      </c>
      <c r="C90" s="5">
        <v>6</v>
      </c>
      <c r="D90" s="11">
        <v>90000</v>
      </c>
      <c r="E90" s="7">
        <f t="shared" ref="E90" si="38">C90*D90</f>
        <v>540000</v>
      </c>
      <c r="F90" s="13" t="s">
        <v>9</v>
      </c>
      <c r="G90" s="5" t="s">
        <v>10</v>
      </c>
      <c r="H90" s="5">
        <v>9</v>
      </c>
      <c r="I90" s="11">
        <v>90000</v>
      </c>
      <c r="J90" s="7">
        <f t="shared" ref="J90" si="39">H90*I90</f>
        <v>810000</v>
      </c>
      <c r="L90" s="5" t="s">
        <v>49</v>
      </c>
      <c r="M90" s="6">
        <v>32</v>
      </c>
      <c r="N90" s="11">
        <v>40000</v>
      </c>
      <c r="O90" s="7">
        <f t="shared" si="32"/>
        <v>1280000</v>
      </c>
      <c r="P90" s="14"/>
      <c r="Q90" s="5" t="s">
        <v>49</v>
      </c>
      <c r="R90" s="6">
        <v>32</v>
      </c>
      <c r="S90" s="11">
        <v>40000</v>
      </c>
      <c r="T90" s="7">
        <f t="shared" si="33"/>
        <v>1280000</v>
      </c>
      <c r="V90" s="5" t="s">
        <v>49</v>
      </c>
      <c r="W90" s="6">
        <v>32</v>
      </c>
      <c r="X90" s="11">
        <v>40000</v>
      </c>
      <c r="Y90" s="7">
        <f t="shared" si="34"/>
        <v>1280000</v>
      </c>
      <c r="AA90" s="5" t="s">
        <v>49</v>
      </c>
      <c r="AB90" s="6">
        <v>32</v>
      </c>
      <c r="AC90" s="11">
        <v>40000</v>
      </c>
      <c r="AD90" s="7">
        <f t="shared" si="35"/>
        <v>1280000</v>
      </c>
    </row>
    <row r="91" spans="2:30" ht="21" thickBot="1" x14ac:dyDescent="0.35">
      <c r="B91" s="5"/>
      <c r="C91" s="5"/>
      <c r="D91" s="11"/>
      <c r="E91" s="7"/>
      <c r="G91" s="5"/>
      <c r="H91" s="5"/>
      <c r="I91" s="11"/>
      <c r="J91" s="7"/>
      <c r="L91" s="5" t="s">
        <v>50</v>
      </c>
      <c r="M91" s="6">
        <v>32</v>
      </c>
      <c r="N91" s="11">
        <v>40000</v>
      </c>
      <c r="O91" s="7">
        <f t="shared" si="32"/>
        <v>1280000</v>
      </c>
      <c r="P91" s="14"/>
      <c r="Q91" s="5" t="s">
        <v>50</v>
      </c>
      <c r="R91" s="6">
        <v>32</v>
      </c>
      <c r="S91" s="11">
        <v>40000</v>
      </c>
      <c r="T91" s="7">
        <f t="shared" si="33"/>
        <v>1280000</v>
      </c>
      <c r="V91" s="5" t="s">
        <v>50</v>
      </c>
      <c r="W91" s="6">
        <v>32</v>
      </c>
      <c r="X91" s="11">
        <v>40000</v>
      </c>
      <c r="Y91" s="7">
        <f t="shared" si="34"/>
        <v>1280000</v>
      </c>
      <c r="AA91" s="5" t="s">
        <v>50</v>
      </c>
      <c r="AB91" s="6">
        <v>32</v>
      </c>
      <c r="AC91" s="11">
        <v>40000</v>
      </c>
      <c r="AD91" s="7">
        <f t="shared" si="35"/>
        <v>1280000</v>
      </c>
    </row>
    <row r="92" spans="2:30" ht="21" thickBot="1" x14ac:dyDescent="0.35">
      <c r="B92" s="5"/>
      <c r="C92" s="5"/>
      <c r="D92" s="11"/>
      <c r="E92" s="7"/>
      <c r="G92" s="5"/>
      <c r="H92" s="5"/>
      <c r="I92" s="11"/>
      <c r="J92" s="7"/>
      <c r="L92" s="5" t="s">
        <v>51</v>
      </c>
      <c r="M92" s="6">
        <v>32</v>
      </c>
      <c r="N92" s="11">
        <v>40000</v>
      </c>
      <c r="O92" s="7">
        <f t="shared" si="32"/>
        <v>1280000</v>
      </c>
      <c r="P92" s="14"/>
      <c r="Q92" s="5" t="s">
        <v>51</v>
      </c>
      <c r="R92" s="6">
        <v>32</v>
      </c>
      <c r="S92" s="11">
        <v>40000</v>
      </c>
      <c r="T92" s="7">
        <f t="shared" si="33"/>
        <v>1280000</v>
      </c>
      <c r="V92" s="5" t="s">
        <v>51</v>
      </c>
      <c r="W92" s="6">
        <v>32</v>
      </c>
      <c r="X92" s="11">
        <v>40000</v>
      </c>
      <c r="Y92" s="7">
        <f t="shared" si="34"/>
        <v>1280000</v>
      </c>
      <c r="AA92" s="5" t="s">
        <v>51</v>
      </c>
      <c r="AB92" s="6">
        <v>32</v>
      </c>
      <c r="AC92" s="11">
        <v>40000</v>
      </c>
      <c r="AD92" s="7">
        <f t="shared" si="35"/>
        <v>1280000</v>
      </c>
    </row>
    <row r="93" spans="2:30" ht="21" thickBot="1" x14ac:dyDescent="0.35">
      <c r="B93" s="5"/>
      <c r="C93" s="5"/>
      <c r="D93" s="11"/>
      <c r="E93" s="7"/>
      <c r="G93" s="5"/>
      <c r="H93" s="5"/>
      <c r="I93" s="11"/>
      <c r="J93" s="7"/>
      <c r="L93" s="5" t="s">
        <v>35</v>
      </c>
      <c r="M93" s="6">
        <v>30</v>
      </c>
      <c r="N93" s="11">
        <v>31000</v>
      </c>
      <c r="O93" s="7">
        <f t="shared" si="32"/>
        <v>930000</v>
      </c>
      <c r="P93" s="14"/>
      <c r="Q93" s="5" t="s">
        <v>35</v>
      </c>
      <c r="R93" s="6">
        <v>30</v>
      </c>
      <c r="S93" s="11">
        <v>31000</v>
      </c>
      <c r="T93" s="7">
        <f t="shared" si="33"/>
        <v>930000</v>
      </c>
      <c r="V93" s="5" t="s">
        <v>35</v>
      </c>
      <c r="W93" s="6">
        <v>30</v>
      </c>
      <c r="X93" s="11">
        <v>31000</v>
      </c>
      <c r="Y93" s="7">
        <f t="shared" si="34"/>
        <v>930000</v>
      </c>
      <c r="AA93" s="5" t="s">
        <v>35</v>
      </c>
      <c r="AB93" s="6">
        <v>30</v>
      </c>
      <c r="AC93" s="11">
        <v>31000</v>
      </c>
      <c r="AD93" s="7">
        <f t="shared" si="35"/>
        <v>930000</v>
      </c>
    </row>
    <row r="94" spans="2:30" ht="21" customHeight="1" thickBot="1" x14ac:dyDescent="0.35">
      <c r="B94" s="5"/>
      <c r="C94" s="5"/>
      <c r="D94" s="11"/>
      <c r="E94" s="7"/>
      <c r="G94" s="5"/>
      <c r="H94" s="5"/>
      <c r="I94" s="11"/>
      <c r="J94" s="7"/>
      <c r="L94" s="5" t="s">
        <v>53</v>
      </c>
      <c r="M94" s="6">
        <v>15</v>
      </c>
      <c r="N94" s="11">
        <v>110000</v>
      </c>
      <c r="O94" s="7">
        <f t="shared" si="32"/>
        <v>1650000</v>
      </c>
      <c r="P94" s="14"/>
      <c r="Q94" s="5" t="s">
        <v>53</v>
      </c>
      <c r="R94" s="6">
        <v>15</v>
      </c>
      <c r="S94" s="11">
        <v>110000</v>
      </c>
      <c r="T94" s="7">
        <f t="shared" si="33"/>
        <v>1650000</v>
      </c>
      <c r="V94" s="5" t="s">
        <v>53</v>
      </c>
      <c r="W94" s="6">
        <v>15</v>
      </c>
      <c r="X94" s="11">
        <v>145000</v>
      </c>
      <c r="Y94" s="7">
        <f t="shared" si="34"/>
        <v>2175000</v>
      </c>
      <c r="AA94" s="5" t="s">
        <v>53</v>
      </c>
      <c r="AB94" s="6">
        <v>15</v>
      </c>
      <c r="AC94" s="11">
        <v>183000</v>
      </c>
      <c r="AD94" s="7">
        <f t="shared" si="35"/>
        <v>2745000</v>
      </c>
    </row>
    <row r="95" spans="2:30" ht="21" customHeight="1" thickBot="1" x14ac:dyDescent="0.35">
      <c r="B95" s="5"/>
      <c r="C95" s="5"/>
      <c r="D95" s="11"/>
      <c r="E95" s="7"/>
      <c r="G95" s="5"/>
      <c r="H95" s="5"/>
      <c r="I95" s="11"/>
      <c r="J95" s="7"/>
      <c r="L95" s="5" t="s">
        <v>54</v>
      </c>
      <c r="M95" s="6">
        <v>15</v>
      </c>
      <c r="N95" s="11">
        <v>110000</v>
      </c>
      <c r="O95" s="7">
        <f t="shared" si="32"/>
        <v>1650000</v>
      </c>
      <c r="P95" s="14"/>
      <c r="Q95" s="5" t="s">
        <v>54</v>
      </c>
      <c r="R95" s="6">
        <v>15</v>
      </c>
      <c r="S95" s="11">
        <v>145000</v>
      </c>
      <c r="T95" s="7">
        <f t="shared" si="33"/>
        <v>2175000</v>
      </c>
      <c r="V95" s="5" t="s">
        <v>54</v>
      </c>
      <c r="W95" s="6">
        <v>15</v>
      </c>
      <c r="X95" s="11">
        <v>183000</v>
      </c>
      <c r="Y95" s="7">
        <f t="shared" si="34"/>
        <v>2745000</v>
      </c>
      <c r="AA95" s="5" t="s">
        <v>54</v>
      </c>
      <c r="AB95" s="6">
        <v>15</v>
      </c>
      <c r="AC95" s="11">
        <v>110000</v>
      </c>
      <c r="AD95" s="7">
        <f t="shared" si="35"/>
        <v>1650000</v>
      </c>
    </row>
    <row r="96" spans="2:30" ht="21" thickBot="1" x14ac:dyDescent="0.35">
      <c r="B96" s="5"/>
      <c r="C96" s="5"/>
      <c r="D96" s="11"/>
      <c r="E96" s="7"/>
      <c r="G96" s="5"/>
      <c r="H96" s="5"/>
      <c r="I96" s="11"/>
      <c r="J96" s="7"/>
      <c r="L96" s="5" t="s">
        <v>48</v>
      </c>
      <c r="M96" s="6">
        <v>30</v>
      </c>
      <c r="N96" s="11">
        <v>27000</v>
      </c>
      <c r="O96" s="7">
        <f t="shared" si="32"/>
        <v>810000</v>
      </c>
      <c r="P96" s="14"/>
      <c r="Q96" s="5" t="s">
        <v>48</v>
      </c>
      <c r="R96" s="6">
        <v>30</v>
      </c>
      <c r="S96" s="11">
        <v>27000</v>
      </c>
      <c r="T96" s="7">
        <f t="shared" si="33"/>
        <v>810000</v>
      </c>
      <c r="V96" s="5" t="s">
        <v>48</v>
      </c>
      <c r="W96" s="6">
        <v>30</v>
      </c>
      <c r="X96" s="11">
        <v>27000</v>
      </c>
      <c r="Y96" s="7">
        <f t="shared" si="34"/>
        <v>810000</v>
      </c>
      <c r="AA96" s="5" t="s">
        <v>48</v>
      </c>
      <c r="AB96" s="6">
        <v>30</v>
      </c>
      <c r="AC96" s="11">
        <v>27000</v>
      </c>
      <c r="AD96" s="7">
        <f t="shared" si="35"/>
        <v>810000</v>
      </c>
    </row>
    <row r="97" spans="2:30" ht="21" thickBot="1" x14ac:dyDescent="0.35">
      <c r="B97" s="5"/>
      <c r="C97" s="5"/>
      <c r="D97" s="11"/>
      <c r="E97" s="7"/>
      <c r="G97" s="5"/>
      <c r="H97" s="5"/>
      <c r="I97" s="11"/>
      <c r="J97" s="7"/>
      <c r="L97" s="5" t="s">
        <v>52</v>
      </c>
      <c r="M97" s="6">
        <v>30</v>
      </c>
      <c r="N97" s="11">
        <v>27000</v>
      </c>
      <c r="O97" s="7">
        <f t="shared" si="32"/>
        <v>810000</v>
      </c>
      <c r="P97" s="14"/>
      <c r="Q97" s="5" t="s">
        <v>52</v>
      </c>
      <c r="R97" s="6">
        <v>30</v>
      </c>
      <c r="S97" s="11">
        <v>27000</v>
      </c>
      <c r="T97" s="7">
        <f t="shared" si="33"/>
        <v>810000</v>
      </c>
      <c r="V97" s="5" t="s">
        <v>52</v>
      </c>
      <c r="W97" s="6">
        <v>30</v>
      </c>
      <c r="X97" s="11">
        <v>27000</v>
      </c>
      <c r="Y97" s="7">
        <f t="shared" si="34"/>
        <v>810000</v>
      </c>
      <c r="AA97" s="5" t="s">
        <v>52</v>
      </c>
      <c r="AB97" s="6">
        <v>30</v>
      </c>
      <c r="AC97" s="11">
        <v>27000</v>
      </c>
      <c r="AD97" s="7">
        <f t="shared" si="35"/>
        <v>810000</v>
      </c>
    </row>
    <row r="98" spans="2:30" ht="21" thickBot="1" x14ac:dyDescent="0.35">
      <c r="B98" s="12"/>
      <c r="C98" s="5"/>
      <c r="D98" s="11">
        <v>0</v>
      </c>
      <c r="E98" s="7">
        <f t="shared" ref="E98" si="40">C98*D98</f>
        <v>0</v>
      </c>
      <c r="G98" s="12"/>
      <c r="H98" s="5"/>
      <c r="I98" s="11">
        <v>0</v>
      </c>
      <c r="J98" s="7">
        <f t="shared" ref="J98" si="41">H98*I98</f>
        <v>0</v>
      </c>
      <c r="L98" s="8" t="s">
        <v>5</v>
      </c>
      <c r="M98" s="9"/>
      <c r="N98" s="9"/>
      <c r="O98" s="10">
        <f>SUM(O84:O97)</f>
        <v>11546000</v>
      </c>
      <c r="P98" s="14"/>
      <c r="Q98" s="8" t="s">
        <v>5</v>
      </c>
      <c r="R98" s="9"/>
      <c r="S98" s="9"/>
      <c r="T98" s="10">
        <f>SUM(T84:T97)</f>
        <v>12071000</v>
      </c>
      <c r="V98" s="8" t="s">
        <v>5</v>
      </c>
      <c r="W98" s="9"/>
      <c r="X98" s="9"/>
      <c r="Y98" s="10">
        <f>SUM(Y84:Y97)</f>
        <v>13166000</v>
      </c>
      <c r="AA98" s="8" t="s">
        <v>5</v>
      </c>
      <c r="AB98" s="9"/>
      <c r="AC98" s="9"/>
      <c r="AD98" s="10">
        <f>SUM(AD84:AD97)</f>
        <v>12641000</v>
      </c>
    </row>
    <row r="99" spans="2:30" ht="24.75" customHeight="1" thickBot="1" x14ac:dyDescent="0.35">
      <c r="B99" s="8" t="s">
        <v>5</v>
      </c>
      <c r="C99" s="9"/>
      <c r="D99" s="9"/>
      <c r="E99" s="10">
        <f>SUM(E84:E98)</f>
        <v>1108000</v>
      </c>
      <c r="G99" s="8" t="s">
        <v>5</v>
      </c>
      <c r="H99" s="9"/>
      <c r="I99" s="9"/>
      <c r="J99" s="10">
        <f>SUM(J84:J98)</f>
        <v>1513000</v>
      </c>
      <c r="L99" s="15" t="s">
        <v>16</v>
      </c>
      <c r="M99" s="16"/>
      <c r="N99" s="16"/>
      <c r="O99" s="17">
        <f>O83-O98</f>
        <v>1354000</v>
      </c>
      <c r="Q99" s="15" t="s">
        <v>16</v>
      </c>
      <c r="R99" s="16"/>
      <c r="S99" s="16"/>
      <c r="T99" s="17">
        <f>T83-T98</f>
        <v>1429000</v>
      </c>
      <c r="V99" s="15" t="s">
        <v>16</v>
      </c>
      <c r="W99" s="16"/>
      <c r="X99" s="16"/>
      <c r="Y99" s="17">
        <f>Y83-Y98</f>
        <v>1384000</v>
      </c>
      <c r="AA99" s="15" t="s">
        <v>16</v>
      </c>
      <c r="AB99" s="16"/>
      <c r="AC99" s="16"/>
      <c r="AD99" s="17">
        <f>AD83-AD98</f>
        <v>1309000</v>
      </c>
    </row>
    <row r="101" spans="2:30" ht="17.25" thickBot="1" x14ac:dyDescent="0.35"/>
    <row r="102" spans="2:30" ht="16.5" customHeight="1" x14ac:dyDescent="0.3">
      <c r="B102" s="39" t="s">
        <v>13</v>
      </c>
      <c r="C102" s="40"/>
      <c r="D102" s="40"/>
      <c r="E102" s="41"/>
      <c r="G102" s="39" t="s">
        <v>12</v>
      </c>
      <c r="H102" s="40"/>
      <c r="I102" s="40"/>
      <c r="J102" s="41"/>
      <c r="L102" s="33" t="s">
        <v>44</v>
      </c>
      <c r="M102" s="34"/>
      <c r="N102" s="34"/>
      <c r="O102" s="35"/>
      <c r="Q102" s="33" t="s">
        <v>45</v>
      </c>
      <c r="R102" s="34"/>
      <c r="S102" s="34"/>
      <c r="T102" s="35"/>
    </row>
    <row r="103" spans="2:30" ht="17.25" customHeight="1" thickBot="1" x14ac:dyDescent="0.35">
      <c r="B103" s="42"/>
      <c r="C103" s="43"/>
      <c r="D103" s="43"/>
      <c r="E103" s="44"/>
      <c r="G103" s="42"/>
      <c r="H103" s="43"/>
      <c r="I103" s="43"/>
      <c r="J103" s="44"/>
      <c r="L103" s="36"/>
      <c r="M103" s="37"/>
      <c r="N103" s="37"/>
      <c r="O103" s="38"/>
      <c r="Q103" s="36"/>
      <c r="R103" s="37"/>
      <c r="S103" s="37"/>
      <c r="T103" s="38"/>
    </row>
    <row r="104" spans="2:30" ht="21" thickBot="1" x14ac:dyDescent="0.35">
      <c r="B104" s="3" t="s">
        <v>0</v>
      </c>
      <c r="C104" s="3" t="s">
        <v>1</v>
      </c>
      <c r="D104" s="3" t="s">
        <v>2</v>
      </c>
      <c r="E104" s="4" t="s">
        <v>3</v>
      </c>
      <c r="G104" s="3" t="s">
        <v>0</v>
      </c>
      <c r="H104" s="3" t="s">
        <v>1</v>
      </c>
      <c r="I104" s="3" t="s">
        <v>2</v>
      </c>
      <c r="J104" s="4" t="s">
        <v>3</v>
      </c>
      <c r="L104" s="3" t="s">
        <v>15</v>
      </c>
      <c r="M104" s="3" t="s">
        <v>1</v>
      </c>
      <c r="N104" s="26" t="s">
        <v>200</v>
      </c>
      <c r="O104" s="4" t="s">
        <v>3</v>
      </c>
      <c r="Q104" s="3" t="s">
        <v>15</v>
      </c>
      <c r="R104" s="3" t="s">
        <v>1</v>
      </c>
      <c r="S104" s="26" t="s">
        <v>200</v>
      </c>
      <c r="T104" s="4" t="s">
        <v>3</v>
      </c>
    </row>
    <row r="105" spans="2:30" ht="21" thickBot="1" x14ac:dyDescent="0.35">
      <c r="B105" s="5" t="s">
        <v>14</v>
      </c>
      <c r="C105" s="6">
        <v>0</v>
      </c>
      <c r="D105" s="7">
        <v>0</v>
      </c>
      <c r="E105" s="7">
        <f>C105*D105</f>
        <v>0</v>
      </c>
      <c r="G105" s="5" t="s">
        <v>14</v>
      </c>
      <c r="H105" s="6">
        <v>0</v>
      </c>
      <c r="I105" s="7">
        <v>0</v>
      </c>
      <c r="J105" s="7">
        <f>H105*I105</f>
        <v>0</v>
      </c>
      <c r="L105" s="5" t="s">
        <v>24</v>
      </c>
      <c r="M105" s="6">
        <v>30</v>
      </c>
      <c r="N105" s="27">
        <v>720000</v>
      </c>
      <c r="O105" s="7">
        <f>M105*N105</f>
        <v>21600000</v>
      </c>
      <c r="Q105" s="5" t="s">
        <v>24</v>
      </c>
      <c r="R105" s="6">
        <v>30</v>
      </c>
      <c r="S105" s="27">
        <v>620000</v>
      </c>
      <c r="T105" s="7">
        <f>R105*S105</f>
        <v>18600000</v>
      </c>
    </row>
    <row r="106" spans="2:30" ht="21" thickBot="1" x14ac:dyDescent="0.35">
      <c r="B106" s="5" t="s">
        <v>4</v>
      </c>
      <c r="C106" s="6">
        <v>10</v>
      </c>
      <c r="D106" s="7">
        <v>255000</v>
      </c>
      <c r="E106" s="7">
        <f>C106*D106</f>
        <v>2550000</v>
      </c>
      <c r="G106" s="5" t="s">
        <v>4</v>
      </c>
      <c r="H106" s="6">
        <v>15</v>
      </c>
      <c r="I106" s="7">
        <v>230000</v>
      </c>
      <c r="J106" s="7">
        <f>H106*I106</f>
        <v>3450000</v>
      </c>
      <c r="L106" s="5" t="s">
        <v>22</v>
      </c>
      <c r="M106" s="6">
        <v>30</v>
      </c>
      <c r="N106" s="27">
        <v>685000</v>
      </c>
      <c r="O106" s="7">
        <f>M106*N106</f>
        <v>20550000</v>
      </c>
      <c r="Q106" s="5" t="s">
        <v>22</v>
      </c>
      <c r="R106" s="6">
        <v>30</v>
      </c>
      <c r="S106" s="27">
        <v>685000</v>
      </c>
      <c r="T106" s="7">
        <f>R106*S106</f>
        <v>20550000</v>
      </c>
    </row>
    <row r="107" spans="2:30" ht="21" thickBot="1" x14ac:dyDescent="0.35">
      <c r="B107" s="5"/>
      <c r="C107" s="6"/>
      <c r="D107" s="7"/>
      <c r="E107" s="7"/>
      <c r="G107" s="5"/>
      <c r="H107" s="6"/>
      <c r="I107" s="7"/>
      <c r="J107" s="7"/>
      <c r="L107" s="21" t="s">
        <v>23</v>
      </c>
      <c r="M107" s="22">
        <v>30</v>
      </c>
      <c r="N107" s="27">
        <f>O107/M107</f>
        <v>684866.66666666663</v>
      </c>
      <c r="O107" s="23">
        <f>O123</f>
        <v>20546000</v>
      </c>
      <c r="Q107" s="21" t="s">
        <v>23</v>
      </c>
      <c r="R107" s="22">
        <v>30</v>
      </c>
      <c r="S107" s="27">
        <f>T107/R107</f>
        <v>584866.66666666663</v>
      </c>
      <c r="T107" s="23">
        <f>T123</f>
        <v>17546000</v>
      </c>
    </row>
    <row r="108" spans="2:30" ht="21" thickBot="1" x14ac:dyDescent="0.35">
      <c r="B108" s="8" t="s">
        <v>5</v>
      </c>
      <c r="C108" s="9"/>
      <c r="D108" s="9"/>
      <c r="E108" s="10"/>
      <c r="G108" s="8" t="s">
        <v>5</v>
      </c>
      <c r="H108" s="9"/>
      <c r="I108" s="9"/>
      <c r="J108" s="10"/>
      <c r="L108" s="8" t="s">
        <v>5</v>
      </c>
      <c r="M108" s="9"/>
      <c r="N108" s="9"/>
      <c r="O108" s="10">
        <f>O105</f>
        <v>21600000</v>
      </c>
      <c r="Q108" s="8" t="s">
        <v>5</v>
      </c>
      <c r="R108" s="9"/>
      <c r="S108" s="9"/>
      <c r="T108" s="10">
        <f>T105</f>
        <v>18600000</v>
      </c>
    </row>
    <row r="109" spans="2:30" ht="21" thickBot="1" x14ac:dyDescent="0.35">
      <c r="B109" s="5" t="s">
        <v>11</v>
      </c>
      <c r="C109" s="6">
        <v>1</v>
      </c>
      <c r="D109" s="11">
        <v>250000</v>
      </c>
      <c r="E109" s="7">
        <f t="shared" ref="E109:E110" si="42">C109*D109</f>
        <v>250000</v>
      </c>
      <c r="G109" s="5" t="s">
        <v>11</v>
      </c>
      <c r="H109" s="6">
        <v>1</v>
      </c>
      <c r="I109" s="11">
        <v>250000</v>
      </c>
      <c r="J109" s="7">
        <f t="shared" ref="J109:J110" si="43">H109*I109</f>
        <v>250000</v>
      </c>
      <c r="L109" s="5" t="s">
        <v>18</v>
      </c>
      <c r="M109" s="6">
        <v>1</v>
      </c>
      <c r="N109" s="11">
        <v>440000</v>
      </c>
      <c r="O109" s="7">
        <f t="shared" ref="O109:O122" si="44">M109*N109</f>
        <v>440000</v>
      </c>
      <c r="Q109" s="5" t="s">
        <v>18</v>
      </c>
      <c r="R109" s="6">
        <v>1</v>
      </c>
      <c r="S109" s="11">
        <v>440000</v>
      </c>
      <c r="T109" s="7">
        <f t="shared" ref="T109:T122" si="45">R109*S109</f>
        <v>440000</v>
      </c>
    </row>
    <row r="110" spans="2:30" ht="21" thickBot="1" x14ac:dyDescent="0.35">
      <c r="B110" s="5" t="s">
        <v>6</v>
      </c>
      <c r="C110" s="5">
        <v>6</v>
      </c>
      <c r="D110" s="11">
        <v>8000</v>
      </c>
      <c r="E110" s="7">
        <f t="shared" si="42"/>
        <v>48000</v>
      </c>
      <c r="G110" s="5" t="s">
        <v>6</v>
      </c>
      <c r="H110" s="5">
        <v>6</v>
      </c>
      <c r="I110" s="11">
        <v>8000</v>
      </c>
      <c r="J110" s="7">
        <f t="shared" si="43"/>
        <v>48000</v>
      </c>
      <c r="L110" s="5" t="s">
        <v>25</v>
      </c>
      <c r="M110" s="5">
        <v>2</v>
      </c>
      <c r="N110" s="11">
        <v>150000</v>
      </c>
      <c r="O110" s="7">
        <f t="shared" si="44"/>
        <v>300000</v>
      </c>
      <c r="Q110" s="5" t="s">
        <v>25</v>
      </c>
      <c r="R110" s="5">
        <v>2</v>
      </c>
      <c r="S110" s="11">
        <v>150000</v>
      </c>
      <c r="T110" s="7">
        <f t="shared" si="45"/>
        <v>300000</v>
      </c>
    </row>
    <row r="111" spans="2:30" ht="21" thickBot="1" x14ac:dyDescent="0.35">
      <c r="B111" s="5"/>
      <c r="C111" s="5"/>
      <c r="D111" s="11"/>
      <c r="E111" s="7"/>
      <c r="G111" s="5"/>
      <c r="H111" s="5"/>
      <c r="I111" s="11"/>
      <c r="J111" s="7"/>
      <c r="L111" s="5" t="s">
        <v>26</v>
      </c>
      <c r="M111" s="5">
        <v>1</v>
      </c>
      <c r="N111" s="11">
        <v>150000</v>
      </c>
      <c r="O111" s="7">
        <f t="shared" si="44"/>
        <v>150000</v>
      </c>
      <c r="Q111" s="5" t="s">
        <v>26</v>
      </c>
      <c r="R111" s="5">
        <v>1</v>
      </c>
      <c r="S111" s="11">
        <v>150000</v>
      </c>
      <c r="T111" s="7">
        <f t="shared" si="45"/>
        <v>150000</v>
      </c>
    </row>
    <row r="112" spans="2:30" ht="21" thickBot="1" x14ac:dyDescent="0.35">
      <c r="B112" s="5" t="s">
        <v>7</v>
      </c>
      <c r="C112" s="6">
        <v>10</v>
      </c>
      <c r="D112" s="11">
        <v>25000</v>
      </c>
      <c r="E112" s="7">
        <f t="shared" ref="E112:E113" si="46">C112*D112</f>
        <v>250000</v>
      </c>
      <c r="G112" s="5" t="s">
        <v>7</v>
      </c>
      <c r="H112" s="6">
        <v>15</v>
      </c>
      <c r="I112" s="11">
        <v>25000</v>
      </c>
      <c r="J112" s="7">
        <f t="shared" ref="J112:J113" si="47">H112*I112</f>
        <v>375000</v>
      </c>
      <c r="L112" s="5" t="s">
        <v>17</v>
      </c>
      <c r="M112" s="6">
        <v>3</v>
      </c>
      <c r="N112" s="11">
        <v>12000</v>
      </c>
      <c r="O112" s="7">
        <f t="shared" si="44"/>
        <v>36000</v>
      </c>
      <c r="P112" s="14"/>
      <c r="Q112" s="5" t="s">
        <v>17</v>
      </c>
      <c r="R112" s="6">
        <v>3</v>
      </c>
      <c r="S112" s="11">
        <v>12000</v>
      </c>
      <c r="T112" s="7">
        <f t="shared" si="45"/>
        <v>36000</v>
      </c>
    </row>
    <row r="113" spans="2:20" ht="21" thickBot="1" x14ac:dyDescent="0.35">
      <c r="B113" s="5" t="s">
        <v>8</v>
      </c>
      <c r="C113" s="5">
        <v>10</v>
      </c>
      <c r="D113" s="11">
        <v>2000</v>
      </c>
      <c r="E113" s="7">
        <f t="shared" si="46"/>
        <v>20000</v>
      </c>
      <c r="G113" s="5" t="s">
        <v>8</v>
      </c>
      <c r="H113" s="5">
        <v>15</v>
      </c>
      <c r="I113" s="11">
        <v>2000</v>
      </c>
      <c r="J113" s="7">
        <f t="shared" si="47"/>
        <v>30000</v>
      </c>
      <c r="L113" s="5" t="s">
        <v>46</v>
      </c>
      <c r="M113" s="6">
        <v>30</v>
      </c>
      <c r="N113" s="11">
        <v>22000</v>
      </c>
      <c r="O113" s="7">
        <f t="shared" si="44"/>
        <v>660000</v>
      </c>
      <c r="P113" s="14"/>
      <c r="Q113" s="5" t="s">
        <v>46</v>
      </c>
      <c r="R113" s="6">
        <v>30</v>
      </c>
      <c r="S113" s="11">
        <v>22000</v>
      </c>
      <c r="T113" s="7">
        <f t="shared" si="45"/>
        <v>660000</v>
      </c>
    </row>
    <row r="114" spans="2:20" ht="21" thickBot="1" x14ac:dyDescent="0.35">
      <c r="B114" s="5"/>
      <c r="C114" s="5"/>
      <c r="D114" s="11"/>
      <c r="E114" s="7"/>
      <c r="G114" s="5"/>
      <c r="H114" s="5"/>
      <c r="I114" s="11"/>
      <c r="J114" s="7"/>
      <c r="L114" s="5" t="s">
        <v>47</v>
      </c>
      <c r="M114" s="6">
        <v>30</v>
      </c>
      <c r="N114" s="11">
        <v>9000</v>
      </c>
      <c r="O114" s="7">
        <f t="shared" si="44"/>
        <v>270000</v>
      </c>
      <c r="P114" s="14"/>
      <c r="Q114" s="5" t="s">
        <v>47</v>
      </c>
      <c r="R114" s="6">
        <v>30</v>
      </c>
      <c r="S114" s="11">
        <v>9000</v>
      </c>
      <c r="T114" s="7">
        <f t="shared" si="45"/>
        <v>270000</v>
      </c>
    </row>
    <row r="115" spans="2:20" ht="21" thickBot="1" x14ac:dyDescent="0.35">
      <c r="B115" s="5" t="s">
        <v>10</v>
      </c>
      <c r="C115" s="5">
        <v>6</v>
      </c>
      <c r="D115" s="11">
        <v>90000</v>
      </c>
      <c r="E115" s="7">
        <f t="shared" ref="E115" si="48">C115*D115</f>
        <v>540000</v>
      </c>
      <c r="F115" s="13" t="s">
        <v>9</v>
      </c>
      <c r="G115" s="5" t="s">
        <v>10</v>
      </c>
      <c r="H115" s="5">
        <v>9</v>
      </c>
      <c r="I115" s="11">
        <v>90000</v>
      </c>
      <c r="J115" s="7">
        <f t="shared" ref="J115" si="49">H115*I115</f>
        <v>810000</v>
      </c>
      <c r="L115" s="5" t="s">
        <v>49</v>
      </c>
      <c r="M115" s="6">
        <v>32</v>
      </c>
      <c r="N115" s="11">
        <v>40000</v>
      </c>
      <c r="O115" s="7">
        <f t="shared" si="44"/>
        <v>1280000</v>
      </c>
      <c r="P115" s="14"/>
      <c r="Q115" s="5" t="s">
        <v>49</v>
      </c>
      <c r="R115" s="6">
        <v>32</v>
      </c>
      <c r="S115" s="11">
        <v>40000</v>
      </c>
      <c r="T115" s="7">
        <f t="shared" si="45"/>
        <v>1280000</v>
      </c>
    </row>
    <row r="116" spans="2:20" ht="21" thickBot="1" x14ac:dyDescent="0.35">
      <c r="B116" s="5"/>
      <c r="C116" s="5"/>
      <c r="D116" s="11"/>
      <c r="E116" s="7"/>
      <c r="G116" s="5"/>
      <c r="H116" s="5"/>
      <c r="I116" s="11"/>
      <c r="J116" s="7"/>
      <c r="L116" s="5" t="s">
        <v>50</v>
      </c>
      <c r="M116" s="6">
        <v>32</v>
      </c>
      <c r="N116" s="11">
        <v>40000</v>
      </c>
      <c r="O116" s="7">
        <f t="shared" si="44"/>
        <v>1280000</v>
      </c>
      <c r="P116" s="14"/>
      <c r="Q116" s="5" t="s">
        <v>50</v>
      </c>
      <c r="R116" s="6">
        <v>32</v>
      </c>
      <c r="S116" s="11">
        <v>40000</v>
      </c>
      <c r="T116" s="7">
        <f t="shared" si="45"/>
        <v>1280000</v>
      </c>
    </row>
    <row r="117" spans="2:20" ht="21" thickBot="1" x14ac:dyDescent="0.35">
      <c r="B117" s="5"/>
      <c r="C117" s="5"/>
      <c r="D117" s="11"/>
      <c r="E117" s="7"/>
      <c r="G117" s="5"/>
      <c r="H117" s="5"/>
      <c r="I117" s="11"/>
      <c r="J117" s="7"/>
      <c r="L117" s="5" t="s">
        <v>51</v>
      </c>
      <c r="M117" s="6">
        <v>32</v>
      </c>
      <c r="N117" s="11">
        <v>40000</v>
      </c>
      <c r="O117" s="7">
        <f t="shared" si="44"/>
        <v>1280000</v>
      </c>
      <c r="P117" s="14"/>
      <c r="Q117" s="5" t="s">
        <v>51</v>
      </c>
      <c r="R117" s="6">
        <v>32</v>
      </c>
      <c r="S117" s="11">
        <v>40000</v>
      </c>
      <c r="T117" s="7">
        <f t="shared" si="45"/>
        <v>1280000</v>
      </c>
    </row>
    <row r="118" spans="2:20" ht="21" thickBot="1" x14ac:dyDescent="0.35">
      <c r="B118" s="5"/>
      <c r="C118" s="5"/>
      <c r="D118" s="11"/>
      <c r="E118" s="7"/>
      <c r="G118" s="5"/>
      <c r="H118" s="5"/>
      <c r="I118" s="11"/>
      <c r="J118" s="7"/>
      <c r="L118" s="5" t="s">
        <v>35</v>
      </c>
      <c r="M118" s="6">
        <v>30</v>
      </c>
      <c r="N118" s="11">
        <v>31000</v>
      </c>
      <c r="O118" s="7">
        <f t="shared" si="44"/>
        <v>930000</v>
      </c>
      <c r="P118" s="14"/>
      <c r="Q118" s="5" t="s">
        <v>35</v>
      </c>
      <c r="R118" s="6">
        <v>30</v>
      </c>
      <c r="S118" s="11">
        <v>31000</v>
      </c>
      <c r="T118" s="7">
        <f t="shared" si="45"/>
        <v>930000</v>
      </c>
    </row>
    <row r="119" spans="2:20" ht="21" customHeight="1" thickBot="1" x14ac:dyDescent="0.35">
      <c r="B119" s="5"/>
      <c r="C119" s="5"/>
      <c r="D119" s="11"/>
      <c r="E119" s="7"/>
      <c r="G119" s="5"/>
      <c r="H119" s="5"/>
      <c r="I119" s="11"/>
      <c r="J119" s="7"/>
      <c r="L119" s="5" t="s">
        <v>53</v>
      </c>
      <c r="M119" s="6">
        <v>15</v>
      </c>
      <c r="N119" s="11">
        <v>410000</v>
      </c>
      <c r="O119" s="7">
        <f t="shared" si="44"/>
        <v>6150000</v>
      </c>
      <c r="P119" s="14"/>
      <c r="Q119" s="5" t="s">
        <v>53</v>
      </c>
      <c r="R119" s="6">
        <v>15</v>
      </c>
      <c r="S119" s="11">
        <v>310000</v>
      </c>
      <c r="T119" s="7">
        <f t="shared" si="45"/>
        <v>4650000</v>
      </c>
    </row>
    <row r="120" spans="2:20" ht="21" customHeight="1" thickBot="1" x14ac:dyDescent="0.35">
      <c r="B120" s="5"/>
      <c r="C120" s="5"/>
      <c r="D120" s="11"/>
      <c r="E120" s="7"/>
      <c r="G120" s="5"/>
      <c r="H120" s="5"/>
      <c r="I120" s="11"/>
      <c r="J120" s="7"/>
      <c r="L120" s="5" t="s">
        <v>54</v>
      </c>
      <c r="M120" s="6">
        <v>15</v>
      </c>
      <c r="N120" s="11">
        <v>410000</v>
      </c>
      <c r="O120" s="7">
        <f t="shared" si="44"/>
        <v>6150000</v>
      </c>
      <c r="P120" s="14"/>
      <c r="Q120" s="5" t="s">
        <v>54</v>
      </c>
      <c r="R120" s="6">
        <v>15</v>
      </c>
      <c r="S120" s="11">
        <v>310000</v>
      </c>
      <c r="T120" s="7">
        <f t="shared" si="45"/>
        <v>4650000</v>
      </c>
    </row>
    <row r="121" spans="2:20" ht="21" thickBot="1" x14ac:dyDescent="0.35">
      <c r="B121" s="5"/>
      <c r="C121" s="5"/>
      <c r="D121" s="11"/>
      <c r="E121" s="7"/>
      <c r="G121" s="5"/>
      <c r="H121" s="5"/>
      <c r="I121" s="11"/>
      <c r="J121" s="7"/>
      <c r="L121" s="5" t="s">
        <v>48</v>
      </c>
      <c r="M121" s="6">
        <v>30</v>
      </c>
      <c r="N121" s="11">
        <v>27000</v>
      </c>
      <c r="O121" s="7">
        <f t="shared" si="44"/>
        <v>810000</v>
      </c>
      <c r="P121" s="14"/>
      <c r="Q121" s="5" t="s">
        <v>48</v>
      </c>
      <c r="R121" s="6">
        <v>30</v>
      </c>
      <c r="S121" s="11">
        <v>27000</v>
      </c>
      <c r="T121" s="7">
        <f t="shared" si="45"/>
        <v>810000</v>
      </c>
    </row>
    <row r="122" spans="2:20" ht="21" thickBot="1" x14ac:dyDescent="0.35">
      <c r="B122" s="5"/>
      <c r="C122" s="5"/>
      <c r="D122" s="11"/>
      <c r="E122" s="7"/>
      <c r="G122" s="5"/>
      <c r="H122" s="5"/>
      <c r="I122" s="11"/>
      <c r="J122" s="7"/>
      <c r="L122" s="5" t="s">
        <v>52</v>
      </c>
      <c r="M122" s="6">
        <v>30</v>
      </c>
      <c r="N122" s="11">
        <v>27000</v>
      </c>
      <c r="O122" s="7">
        <f t="shared" si="44"/>
        <v>810000</v>
      </c>
      <c r="P122" s="14"/>
      <c r="Q122" s="5" t="s">
        <v>52</v>
      </c>
      <c r="R122" s="6">
        <v>30</v>
      </c>
      <c r="S122" s="11">
        <v>27000</v>
      </c>
      <c r="T122" s="7">
        <f t="shared" si="45"/>
        <v>810000</v>
      </c>
    </row>
    <row r="123" spans="2:20" ht="21" thickBot="1" x14ac:dyDescent="0.35">
      <c r="B123" s="12"/>
      <c r="C123" s="5"/>
      <c r="D123" s="11">
        <v>0</v>
      </c>
      <c r="E123" s="7">
        <f t="shared" ref="E123" si="50">C123*D123</f>
        <v>0</v>
      </c>
      <c r="G123" s="12"/>
      <c r="H123" s="5"/>
      <c r="I123" s="11">
        <v>0</v>
      </c>
      <c r="J123" s="7">
        <f t="shared" ref="J123" si="51">H123*I123</f>
        <v>0</v>
      </c>
      <c r="L123" s="8" t="s">
        <v>5</v>
      </c>
      <c r="M123" s="9"/>
      <c r="N123" s="9"/>
      <c r="O123" s="10">
        <f>SUM(O109:O122)</f>
        <v>20546000</v>
      </c>
      <c r="P123" s="14"/>
      <c r="Q123" s="8" t="s">
        <v>5</v>
      </c>
      <c r="R123" s="9"/>
      <c r="S123" s="9"/>
      <c r="T123" s="10">
        <f>SUM(T109:T122)</f>
        <v>17546000</v>
      </c>
    </row>
    <row r="124" spans="2:20" ht="24.75" customHeight="1" thickBot="1" x14ac:dyDescent="0.35">
      <c r="B124" s="8" t="s">
        <v>5</v>
      </c>
      <c r="C124" s="9"/>
      <c r="D124" s="9"/>
      <c r="E124" s="10">
        <f>SUM(E109:E123)</f>
        <v>1108000</v>
      </c>
      <c r="G124" s="8" t="s">
        <v>5</v>
      </c>
      <c r="H124" s="9"/>
      <c r="I124" s="9"/>
      <c r="J124" s="10">
        <f>SUM(J109:J123)</f>
        <v>1513000</v>
      </c>
      <c r="L124" s="15" t="s">
        <v>16</v>
      </c>
      <c r="M124" s="16"/>
      <c r="N124" s="16"/>
      <c r="O124" s="17">
        <f>O108-O123</f>
        <v>1054000</v>
      </c>
      <c r="Q124" s="15" t="s">
        <v>16</v>
      </c>
      <c r="R124" s="16"/>
      <c r="S124" s="16"/>
      <c r="T124" s="17">
        <f>T108-T123</f>
        <v>1054000</v>
      </c>
    </row>
  </sheetData>
  <mergeCells count="30">
    <mergeCell ref="AG5:AJ5"/>
    <mergeCell ref="AG6:AJ6"/>
    <mergeCell ref="AA77:AD78"/>
    <mergeCell ref="AA2:AD3"/>
    <mergeCell ref="AA27:AD28"/>
    <mergeCell ref="AA52:AD53"/>
    <mergeCell ref="B102:E103"/>
    <mergeCell ref="G102:J103"/>
    <mergeCell ref="L102:O103"/>
    <mergeCell ref="Q102:T103"/>
    <mergeCell ref="B77:E78"/>
    <mergeCell ref="G77:J78"/>
    <mergeCell ref="L77:O78"/>
    <mergeCell ref="Q77:T78"/>
    <mergeCell ref="V77:Y78"/>
    <mergeCell ref="B52:E53"/>
    <mergeCell ref="G52:J53"/>
    <mergeCell ref="L52:O53"/>
    <mergeCell ref="Q52:T53"/>
    <mergeCell ref="V52:Y53"/>
    <mergeCell ref="B27:E28"/>
    <mergeCell ref="G27:J28"/>
    <mergeCell ref="L27:O28"/>
    <mergeCell ref="Q27:T28"/>
    <mergeCell ref="V27:Y28"/>
    <mergeCell ref="B2:E3"/>
    <mergeCell ref="G2:J3"/>
    <mergeCell ref="L2:O3"/>
    <mergeCell ref="Q2:T3"/>
    <mergeCell ref="V2:Y3"/>
  </mergeCells>
  <phoneticPr fontId="1" type="noConversion"/>
  <pageMargins left="0.39370078740157483" right="0.39370078740157483" top="0.39370078740157483" bottom="0.39370078740157483" header="0.31496062992125984" footer="0.31496062992125984"/>
  <pageSetup paperSize="9" scale="30" orientation="landscape" horizontalDpi="300" verticalDpi="300" r:id="rId1"/>
  <rowBreaks count="1" manualBreakCount="1">
    <brk id="7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J139"/>
  <sheetViews>
    <sheetView topLeftCell="K61" zoomScale="55" zoomScaleNormal="55" zoomScaleSheetLayoutView="25" workbookViewId="0">
      <selection activeCell="N15" sqref="N15"/>
    </sheetView>
  </sheetViews>
  <sheetFormatPr defaultRowHeight="16.5" x14ac:dyDescent="0.3"/>
  <cols>
    <col min="1" max="1" width="0" style="1" hidden="1" customWidth="1"/>
    <col min="2" max="2" width="30.125" style="1" hidden="1" customWidth="1"/>
    <col min="3" max="3" width="9.875" style="1" hidden="1" customWidth="1"/>
    <col min="4" max="4" width="15.625" style="1" hidden="1" customWidth="1"/>
    <col min="5" max="5" width="38.5" style="1" hidden="1" customWidth="1"/>
    <col min="6" max="6" width="11" style="13" hidden="1" customWidth="1"/>
    <col min="7" max="7" width="30.125" style="1" hidden="1" customWidth="1"/>
    <col min="8" max="8" width="9.875" style="1" hidden="1" customWidth="1"/>
    <col min="9" max="9" width="15.625" style="1" hidden="1" customWidth="1"/>
    <col min="10" max="10" width="38.5" style="1" hidden="1" customWidth="1"/>
    <col min="11" max="11" width="3.25" style="13" customWidth="1"/>
    <col min="12" max="12" width="37.75" style="1" customWidth="1"/>
    <col min="13" max="13" width="9.875" style="1" customWidth="1"/>
    <col min="14" max="14" width="15.625" style="1" customWidth="1"/>
    <col min="15" max="15" width="23.375" style="1" customWidth="1"/>
    <col min="16" max="16" width="9" style="1"/>
    <col min="17" max="17" width="37.375" style="1" customWidth="1"/>
    <col min="18" max="18" width="9.875" style="1" customWidth="1"/>
    <col min="19" max="19" width="15.625" style="1" customWidth="1"/>
    <col min="20" max="20" width="23.375" style="1" customWidth="1"/>
    <col min="21" max="21" width="9" style="1"/>
    <col min="22" max="22" width="35.75" style="1" customWidth="1"/>
    <col min="23" max="23" width="13.25" style="1" customWidth="1"/>
    <col min="24" max="24" width="15.625" style="1" customWidth="1"/>
    <col min="25" max="25" width="23.375" style="1" customWidth="1"/>
    <col min="26" max="26" width="9" style="1"/>
    <col min="27" max="27" width="35.75" style="1" customWidth="1"/>
    <col min="28" max="28" width="9.875" style="1" customWidth="1"/>
    <col min="29" max="29" width="15.625" style="1" customWidth="1"/>
    <col min="30" max="30" width="23.375" style="1" customWidth="1"/>
    <col min="31" max="31" width="9" style="1"/>
    <col min="32" max="32" width="28.5" style="1" customWidth="1"/>
    <col min="33" max="16384" width="9" style="1"/>
  </cols>
  <sheetData>
    <row r="1" spans="2:36" ht="18.75" customHeight="1" thickBot="1" x14ac:dyDescent="0.35">
      <c r="L1" s="18"/>
      <c r="Q1" s="18"/>
      <c r="V1" s="18"/>
      <c r="AA1" s="18"/>
    </row>
    <row r="2" spans="2:36" ht="16.5" customHeight="1" x14ac:dyDescent="0.3">
      <c r="B2" s="39" t="s">
        <v>69</v>
      </c>
      <c r="C2" s="40"/>
      <c r="D2" s="40"/>
      <c r="E2" s="41"/>
      <c r="G2" s="39" t="s">
        <v>70</v>
      </c>
      <c r="H2" s="40"/>
      <c r="I2" s="40"/>
      <c r="J2" s="41"/>
      <c r="L2" s="33" t="s">
        <v>71</v>
      </c>
      <c r="M2" s="34"/>
      <c r="N2" s="34"/>
      <c r="O2" s="35"/>
      <c r="Q2" s="33" t="s">
        <v>72</v>
      </c>
      <c r="R2" s="34"/>
      <c r="S2" s="34"/>
      <c r="T2" s="35"/>
      <c r="V2" s="33" t="s">
        <v>73</v>
      </c>
      <c r="W2" s="34"/>
      <c r="X2" s="34"/>
      <c r="Y2" s="35"/>
      <c r="AA2" s="33" t="s">
        <v>74</v>
      </c>
      <c r="AB2" s="34"/>
      <c r="AC2" s="34"/>
      <c r="AD2" s="35"/>
    </row>
    <row r="3" spans="2:36" ht="17.25" customHeight="1" thickBot="1" x14ac:dyDescent="0.35">
      <c r="B3" s="42"/>
      <c r="C3" s="43"/>
      <c r="D3" s="43"/>
      <c r="E3" s="44"/>
      <c r="G3" s="42"/>
      <c r="H3" s="43"/>
      <c r="I3" s="43"/>
      <c r="J3" s="44"/>
      <c r="L3" s="36"/>
      <c r="M3" s="37"/>
      <c r="N3" s="37"/>
      <c r="O3" s="38"/>
      <c r="Q3" s="36"/>
      <c r="R3" s="37"/>
      <c r="S3" s="37"/>
      <c r="T3" s="38"/>
      <c r="V3" s="36"/>
      <c r="W3" s="37"/>
      <c r="X3" s="37"/>
      <c r="Y3" s="38"/>
      <c r="AA3" s="36"/>
      <c r="AB3" s="37"/>
      <c r="AC3" s="37"/>
      <c r="AD3" s="38"/>
    </row>
    <row r="4" spans="2:36" ht="21" thickBot="1" x14ac:dyDescent="0.35">
      <c r="B4" s="3" t="s">
        <v>0</v>
      </c>
      <c r="C4" s="3" t="s">
        <v>1</v>
      </c>
      <c r="D4" s="3" t="s">
        <v>2</v>
      </c>
      <c r="E4" s="4" t="s">
        <v>3</v>
      </c>
      <c r="G4" s="3" t="s">
        <v>0</v>
      </c>
      <c r="H4" s="3" t="s">
        <v>1</v>
      </c>
      <c r="I4" s="3" t="s">
        <v>2</v>
      </c>
      <c r="J4" s="4" t="s">
        <v>3</v>
      </c>
      <c r="L4" s="3" t="s">
        <v>76</v>
      </c>
      <c r="M4" s="3" t="s">
        <v>1</v>
      </c>
      <c r="N4" s="26" t="s">
        <v>201</v>
      </c>
      <c r="O4" s="4" t="s">
        <v>3</v>
      </c>
      <c r="Q4" s="3" t="s">
        <v>76</v>
      </c>
      <c r="R4" s="3" t="s">
        <v>1</v>
      </c>
      <c r="S4" s="26" t="s">
        <v>201</v>
      </c>
      <c r="T4" s="4" t="s">
        <v>3</v>
      </c>
      <c r="V4" s="3" t="s">
        <v>76</v>
      </c>
      <c r="W4" s="3" t="s">
        <v>1</v>
      </c>
      <c r="X4" s="26" t="s">
        <v>201</v>
      </c>
      <c r="Y4" s="4" t="s">
        <v>3</v>
      </c>
      <c r="AA4" s="3" t="s">
        <v>76</v>
      </c>
      <c r="AB4" s="3" t="s">
        <v>1</v>
      </c>
      <c r="AC4" s="26" t="s">
        <v>201</v>
      </c>
      <c r="AD4" s="4" t="s">
        <v>3</v>
      </c>
    </row>
    <row r="5" spans="2:36" ht="21" thickBot="1" x14ac:dyDescent="0.35">
      <c r="B5" s="5" t="s">
        <v>77</v>
      </c>
      <c r="C5" s="6">
        <v>0</v>
      </c>
      <c r="D5" s="7">
        <v>0</v>
      </c>
      <c r="E5" s="7">
        <f>C5*D5</f>
        <v>0</v>
      </c>
      <c r="G5" s="5" t="s">
        <v>77</v>
      </c>
      <c r="H5" s="6">
        <v>0</v>
      </c>
      <c r="I5" s="7">
        <v>0</v>
      </c>
      <c r="J5" s="7">
        <f>H5*I5</f>
        <v>0</v>
      </c>
      <c r="L5" s="5" t="s">
        <v>79</v>
      </c>
      <c r="M5" s="6">
        <v>30</v>
      </c>
      <c r="N5" s="27">
        <v>540000</v>
      </c>
      <c r="O5" s="7">
        <f>M5*N5</f>
        <v>16200000</v>
      </c>
      <c r="Q5" s="5" t="s">
        <v>79</v>
      </c>
      <c r="R5" s="6">
        <v>30</v>
      </c>
      <c r="S5" s="27">
        <v>550000</v>
      </c>
      <c r="T5" s="7">
        <f>R5*S5</f>
        <v>16500000</v>
      </c>
      <c r="V5" s="5" t="s">
        <v>79</v>
      </c>
      <c r="W5" s="6">
        <v>30</v>
      </c>
      <c r="X5" s="27">
        <v>580000</v>
      </c>
      <c r="Y5" s="7">
        <f>W5*X5</f>
        <v>17400000</v>
      </c>
      <c r="AA5" s="5" t="s">
        <v>79</v>
      </c>
      <c r="AB5" s="6">
        <v>30</v>
      </c>
      <c r="AC5" s="27">
        <v>575000</v>
      </c>
      <c r="AD5" s="7">
        <f>AB5*AC5</f>
        <v>17250000</v>
      </c>
      <c r="AF5" s="30"/>
      <c r="AG5" s="48" t="s">
        <v>198</v>
      </c>
      <c r="AH5" s="48"/>
      <c r="AI5" s="48"/>
      <c r="AJ5" s="48"/>
    </row>
    <row r="6" spans="2:36" ht="21" thickBot="1" x14ac:dyDescent="0.35">
      <c r="B6" s="5" t="s">
        <v>4</v>
      </c>
      <c r="C6" s="6">
        <v>10</v>
      </c>
      <c r="D6" s="7">
        <v>255000</v>
      </c>
      <c r="E6" s="7">
        <f>C6*D6</f>
        <v>2550000</v>
      </c>
      <c r="G6" s="5" t="s">
        <v>4</v>
      </c>
      <c r="H6" s="6">
        <v>15</v>
      </c>
      <c r="I6" s="7">
        <v>230000</v>
      </c>
      <c r="J6" s="7">
        <f>H6*I6</f>
        <v>3450000</v>
      </c>
      <c r="L6" s="5" t="s">
        <v>80</v>
      </c>
      <c r="M6" s="6">
        <v>30</v>
      </c>
      <c r="N6" s="27">
        <v>495000</v>
      </c>
      <c r="O6" s="7">
        <f>M6*N6</f>
        <v>14850000</v>
      </c>
      <c r="Q6" s="5" t="s">
        <v>80</v>
      </c>
      <c r="R6" s="6">
        <v>30</v>
      </c>
      <c r="S6" s="27">
        <v>505000</v>
      </c>
      <c r="T6" s="7">
        <f>R6*S6</f>
        <v>15150000</v>
      </c>
      <c r="V6" s="5" t="s">
        <v>80</v>
      </c>
      <c r="W6" s="6">
        <v>30</v>
      </c>
      <c r="X6" s="27">
        <v>535000</v>
      </c>
      <c r="Y6" s="7">
        <f>W6*X6</f>
        <v>16050000</v>
      </c>
      <c r="AA6" s="5" t="s">
        <v>80</v>
      </c>
      <c r="AB6" s="6">
        <v>30</v>
      </c>
      <c r="AC6" s="27">
        <v>530000</v>
      </c>
      <c r="AD6" s="7">
        <f>AB6*AC6</f>
        <v>15900000</v>
      </c>
      <c r="AF6" s="31"/>
      <c r="AG6" s="48" t="s">
        <v>199</v>
      </c>
      <c r="AH6" s="48"/>
      <c r="AI6" s="48"/>
      <c r="AJ6" s="48"/>
    </row>
    <row r="7" spans="2:36" ht="21" thickBot="1" x14ac:dyDescent="0.35">
      <c r="B7" s="5"/>
      <c r="C7" s="6"/>
      <c r="D7" s="7"/>
      <c r="E7" s="7"/>
      <c r="G7" s="5"/>
      <c r="H7" s="6"/>
      <c r="I7" s="7"/>
      <c r="J7" s="7"/>
      <c r="L7" s="21" t="s">
        <v>82</v>
      </c>
      <c r="M7" s="22">
        <v>30</v>
      </c>
      <c r="N7" s="27">
        <f>O7/M7</f>
        <v>466033.33333333331</v>
      </c>
      <c r="O7" s="23">
        <f>O26</f>
        <v>13981000</v>
      </c>
      <c r="Q7" s="21" t="s">
        <v>82</v>
      </c>
      <c r="R7" s="22">
        <v>30</v>
      </c>
      <c r="S7" s="27">
        <f>T7/R7</f>
        <v>473533.33333333331</v>
      </c>
      <c r="T7" s="23">
        <f>T26</f>
        <v>14206000</v>
      </c>
      <c r="V7" s="21" t="s">
        <v>82</v>
      </c>
      <c r="W7" s="22">
        <v>30</v>
      </c>
      <c r="X7" s="27">
        <f>Y7/W7</f>
        <v>503533.33333333331</v>
      </c>
      <c r="Y7" s="23">
        <f>Y26</f>
        <v>15106000</v>
      </c>
      <c r="AA7" s="21" t="s">
        <v>82</v>
      </c>
      <c r="AB7" s="22">
        <v>30</v>
      </c>
      <c r="AC7" s="27">
        <f>AD7/AB7</f>
        <v>496033.33333333331</v>
      </c>
      <c r="AD7" s="23">
        <f>AD26</f>
        <v>14881000</v>
      </c>
    </row>
    <row r="8" spans="2:36" ht="21" thickBot="1" x14ac:dyDescent="0.35">
      <c r="B8" s="8" t="s">
        <v>5</v>
      </c>
      <c r="C8" s="9"/>
      <c r="D8" s="9"/>
      <c r="E8" s="10"/>
      <c r="G8" s="8" t="s">
        <v>5</v>
      </c>
      <c r="H8" s="9"/>
      <c r="I8" s="9"/>
      <c r="J8" s="10"/>
      <c r="L8" s="8" t="s">
        <v>5</v>
      </c>
      <c r="M8" s="9"/>
      <c r="N8" s="9"/>
      <c r="O8" s="10">
        <f>O5</f>
        <v>16200000</v>
      </c>
      <c r="Q8" s="8" t="s">
        <v>5</v>
      </c>
      <c r="R8" s="9"/>
      <c r="S8" s="9"/>
      <c r="T8" s="10">
        <f>T5</f>
        <v>16500000</v>
      </c>
      <c r="V8" s="8" t="s">
        <v>5</v>
      </c>
      <c r="W8" s="9"/>
      <c r="X8" s="9"/>
      <c r="Y8" s="10">
        <f>Y5</f>
        <v>17400000</v>
      </c>
      <c r="AA8" s="8" t="s">
        <v>5</v>
      </c>
      <c r="AB8" s="9"/>
      <c r="AC8" s="9"/>
      <c r="AD8" s="10">
        <f>AD5</f>
        <v>17250000</v>
      </c>
    </row>
    <row r="9" spans="2:36" ht="21" thickBot="1" x14ac:dyDescent="0.35">
      <c r="B9" s="5" t="s">
        <v>84</v>
      </c>
      <c r="C9" s="6">
        <v>1</v>
      </c>
      <c r="D9" s="11">
        <v>250000</v>
      </c>
      <c r="E9" s="7">
        <f t="shared" ref="E9:E26" si="0">C9*D9</f>
        <v>250000</v>
      </c>
      <c r="G9" s="5" t="s">
        <v>84</v>
      </c>
      <c r="H9" s="6">
        <v>1</v>
      </c>
      <c r="I9" s="11">
        <v>250000</v>
      </c>
      <c r="J9" s="7">
        <f t="shared" ref="J9:J26" si="1">H9*I9</f>
        <v>250000</v>
      </c>
      <c r="L9" s="5" t="s">
        <v>86</v>
      </c>
      <c r="M9" s="6">
        <v>1</v>
      </c>
      <c r="N9" s="11">
        <v>440000</v>
      </c>
      <c r="O9" s="7">
        <f t="shared" ref="O9:O21" si="2">M9*N9</f>
        <v>440000</v>
      </c>
      <c r="Q9" s="5" t="s">
        <v>86</v>
      </c>
      <c r="R9" s="6">
        <v>1</v>
      </c>
      <c r="S9" s="11">
        <v>440000</v>
      </c>
      <c r="T9" s="7">
        <f t="shared" ref="T9:T25" si="3">R9*S9</f>
        <v>440000</v>
      </c>
      <c r="V9" s="5" t="s">
        <v>86</v>
      </c>
      <c r="W9" s="6">
        <v>1</v>
      </c>
      <c r="X9" s="11">
        <v>440000</v>
      </c>
      <c r="Y9" s="7">
        <f t="shared" ref="Y9:Y25" si="4">W9*X9</f>
        <v>440000</v>
      </c>
      <c r="AA9" s="5" t="s">
        <v>86</v>
      </c>
      <c r="AB9" s="6">
        <v>1</v>
      </c>
      <c r="AC9" s="11">
        <v>440000</v>
      </c>
      <c r="AD9" s="7">
        <f t="shared" ref="AD9:AD25" si="5">AB9*AC9</f>
        <v>440000</v>
      </c>
    </row>
    <row r="10" spans="2:36" ht="21" thickBot="1" x14ac:dyDescent="0.35">
      <c r="B10" s="5" t="s">
        <v>88</v>
      </c>
      <c r="C10" s="5">
        <v>6</v>
      </c>
      <c r="D10" s="11">
        <v>8000</v>
      </c>
      <c r="E10" s="7">
        <f t="shared" si="0"/>
        <v>48000</v>
      </c>
      <c r="G10" s="5" t="s">
        <v>88</v>
      </c>
      <c r="H10" s="5">
        <v>6</v>
      </c>
      <c r="I10" s="11">
        <v>8000</v>
      </c>
      <c r="J10" s="7">
        <f t="shared" si="1"/>
        <v>48000</v>
      </c>
      <c r="L10" s="5" t="s">
        <v>90</v>
      </c>
      <c r="M10" s="5">
        <v>2</v>
      </c>
      <c r="N10" s="11">
        <v>150000</v>
      </c>
      <c r="O10" s="7">
        <f t="shared" si="2"/>
        <v>300000</v>
      </c>
      <c r="Q10" s="5" t="s">
        <v>90</v>
      </c>
      <c r="R10" s="5">
        <v>2</v>
      </c>
      <c r="S10" s="11">
        <v>150000</v>
      </c>
      <c r="T10" s="7">
        <f t="shared" si="3"/>
        <v>300000</v>
      </c>
      <c r="V10" s="5" t="s">
        <v>90</v>
      </c>
      <c r="W10" s="5">
        <v>2</v>
      </c>
      <c r="X10" s="11">
        <v>150000</v>
      </c>
      <c r="Y10" s="7">
        <f t="shared" si="4"/>
        <v>300000</v>
      </c>
      <c r="AA10" s="5" t="s">
        <v>90</v>
      </c>
      <c r="AB10" s="5">
        <v>2</v>
      </c>
      <c r="AC10" s="11">
        <v>150000</v>
      </c>
      <c r="AD10" s="7">
        <f t="shared" si="5"/>
        <v>300000</v>
      </c>
    </row>
    <row r="11" spans="2:36" ht="21" thickBot="1" x14ac:dyDescent="0.35">
      <c r="B11" s="5"/>
      <c r="C11" s="5"/>
      <c r="D11" s="11"/>
      <c r="E11" s="7"/>
      <c r="G11" s="5"/>
      <c r="H11" s="5"/>
      <c r="I11" s="11"/>
      <c r="J11" s="7"/>
      <c r="L11" s="5" t="s">
        <v>92</v>
      </c>
      <c r="M11" s="5">
        <v>1</v>
      </c>
      <c r="N11" s="11">
        <v>150000</v>
      </c>
      <c r="O11" s="7">
        <f t="shared" si="2"/>
        <v>150000</v>
      </c>
      <c r="Q11" s="5" t="s">
        <v>92</v>
      </c>
      <c r="R11" s="5">
        <v>1</v>
      </c>
      <c r="S11" s="11">
        <v>150000</v>
      </c>
      <c r="T11" s="7">
        <f t="shared" si="3"/>
        <v>150000</v>
      </c>
      <c r="V11" s="5" t="s">
        <v>92</v>
      </c>
      <c r="W11" s="5">
        <v>1</v>
      </c>
      <c r="X11" s="11">
        <v>150000</v>
      </c>
      <c r="Y11" s="7">
        <f t="shared" si="4"/>
        <v>150000</v>
      </c>
      <c r="AA11" s="5" t="s">
        <v>92</v>
      </c>
      <c r="AB11" s="5">
        <v>1</v>
      </c>
      <c r="AC11" s="11">
        <v>150000</v>
      </c>
      <c r="AD11" s="7">
        <f t="shared" si="5"/>
        <v>150000</v>
      </c>
    </row>
    <row r="12" spans="2:36" ht="21" thickBot="1" x14ac:dyDescent="0.35">
      <c r="B12" s="5" t="s">
        <v>93</v>
      </c>
      <c r="C12" s="6">
        <v>10</v>
      </c>
      <c r="D12" s="11">
        <v>25000</v>
      </c>
      <c r="E12" s="7">
        <f t="shared" si="0"/>
        <v>250000</v>
      </c>
      <c r="G12" s="5" t="s">
        <v>93</v>
      </c>
      <c r="H12" s="6">
        <v>15</v>
      </c>
      <c r="I12" s="11">
        <v>25000</v>
      </c>
      <c r="J12" s="7">
        <f t="shared" si="1"/>
        <v>375000</v>
      </c>
      <c r="L12" s="5" t="s">
        <v>94</v>
      </c>
      <c r="M12" s="6">
        <v>3</v>
      </c>
      <c r="N12" s="11">
        <v>12000</v>
      </c>
      <c r="O12" s="7">
        <f t="shared" si="2"/>
        <v>36000</v>
      </c>
      <c r="P12" s="14"/>
      <c r="Q12" s="5" t="s">
        <v>94</v>
      </c>
      <c r="R12" s="6">
        <v>3</v>
      </c>
      <c r="S12" s="11">
        <v>12000</v>
      </c>
      <c r="T12" s="7">
        <f t="shared" si="3"/>
        <v>36000</v>
      </c>
      <c r="V12" s="5" t="s">
        <v>94</v>
      </c>
      <c r="W12" s="6">
        <v>3</v>
      </c>
      <c r="X12" s="11">
        <v>12000</v>
      </c>
      <c r="Y12" s="7">
        <f t="shared" si="4"/>
        <v>36000</v>
      </c>
      <c r="AA12" s="5" t="s">
        <v>94</v>
      </c>
      <c r="AB12" s="6">
        <v>3</v>
      </c>
      <c r="AC12" s="11">
        <v>12000</v>
      </c>
      <c r="AD12" s="7">
        <f t="shared" si="5"/>
        <v>36000</v>
      </c>
    </row>
    <row r="13" spans="2:36" ht="21" thickBot="1" x14ac:dyDescent="0.35">
      <c r="B13" s="5" t="s">
        <v>95</v>
      </c>
      <c r="C13" s="5">
        <v>10</v>
      </c>
      <c r="D13" s="11">
        <v>2000</v>
      </c>
      <c r="E13" s="7">
        <f t="shared" si="0"/>
        <v>20000</v>
      </c>
      <c r="G13" s="5" t="s">
        <v>95</v>
      </c>
      <c r="H13" s="5">
        <v>15</v>
      </c>
      <c r="I13" s="11">
        <v>2000</v>
      </c>
      <c r="J13" s="7">
        <f t="shared" si="1"/>
        <v>30000</v>
      </c>
      <c r="L13" s="5" t="s">
        <v>96</v>
      </c>
      <c r="M13" s="6">
        <v>30</v>
      </c>
      <c r="N13" s="11">
        <v>28000</v>
      </c>
      <c r="O13" s="7">
        <f t="shared" si="2"/>
        <v>840000</v>
      </c>
      <c r="P13" s="14"/>
      <c r="Q13" s="5" t="s">
        <v>96</v>
      </c>
      <c r="R13" s="6">
        <v>30</v>
      </c>
      <c r="S13" s="11">
        <v>28000</v>
      </c>
      <c r="T13" s="7">
        <f t="shared" si="3"/>
        <v>840000</v>
      </c>
      <c r="V13" s="5" t="s">
        <v>96</v>
      </c>
      <c r="W13" s="6">
        <v>30</v>
      </c>
      <c r="X13" s="11">
        <v>28000</v>
      </c>
      <c r="Y13" s="7">
        <f t="shared" si="4"/>
        <v>840000</v>
      </c>
      <c r="AA13" s="5" t="s">
        <v>96</v>
      </c>
      <c r="AB13" s="6">
        <v>30</v>
      </c>
      <c r="AC13" s="11">
        <v>28000</v>
      </c>
      <c r="AD13" s="7">
        <f t="shared" si="5"/>
        <v>840000</v>
      </c>
    </row>
    <row r="14" spans="2:36" ht="21" thickBot="1" x14ac:dyDescent="0.35">
      <c r="B14" s="5"/>
      <c r="C14" s="5"/>
      <c r="D14" s="11"/>
      <c r="E14" s="7"/>
      <c r="G14" s="5"/>
      <c r="H14" s="5"/>
      <c r="I14" s="11"/>
      <c r="J14" s="7"/>
      <c r="L14" s="5" t="s">
        <v>97</v>
      </c>
      <c r="M14" s="6">
        <v>30</v>
      </c>
      <c r="N14" s="11">
        <v>12000</v>
      </c>
      <c r="O14" s="7">
        <f t="shared" si="2"/>
        <v>360000</v>
      </c>
      <c r="P14" s="14"/>
      <c r="Q14" s="5" t="s">
        <v>97</v>
      </c>
      <c r="R14" s="6">
        <v>30</v>
      </c>
      <c r="S14" s="11">
        <v>12000</v>
      </c>
      <c r="T14" s="7">
        <f t="shared" si="3"/>
        <v>360000</v>
      </c>
      <c r="V14" s="5" t="s">
        <v>97</v>
      </c>
      <c r="W14" s="6">
        <v>30</v>
      </c>
      <c r="X14" s="11">
        <v>12000</v>
      </c>
      <c r="Y14" s="7">
        <f t="shared" si="4"/>
        <v>360000</v>
      </c>
      <c r="AA14" s="5" t="s">
        <v>97</v>
      </c>
      <c r="AB14" s="6">
        <v>30</v>
      </c>
      <c r="AC14" s="11">
        <v>12000</v>
      </c>
      <c r="AD14" s="7">
        <f t="shared" si="5"/>
        <v>360000</v>
      </c>
    </row>
    <row r="15" spans="2:36" ht="21" thickBot="1" x14ac:dyDescent="0.35">
      <c r="B15" s="5" t="s">
        <v>99</v>
      </c>
      <c r="C15" s="5">
        <v>6</v>
      </c>
      <c r="D15" s="11">
        <v>90000</v>
      </c>
      <c r="E15" s="7">
        <f t="shared" si="0"/>
        <v>540000</v>
      </c>
      <c r="F15" s="13" t="s">
        <v>101</v>
      </c>
      <c r="G15" s="5" t="s">
        <v>99</v>
      </c>
      <c r="H15" s="5">
        <v>9</v>
      </c>
      <c r="I15" s="11">
        <v>90000</v>
      </c>
      <c r="J15" s="7">
        <f t="shared" si="1"/>
        <v>810000</v>
      </c>
      <c r="L15" s="5" t="s">
        <v>102</v>
      </c>
      <c r="M15" s="6">
        <v>32</v>
      </c>
      <c r="N15" s="11">
        <v>40000</v>
      </c>
      <c r="O15" s="7">
        <f t="shared" si="2"/>
        <v>1280000</v>
      </c>
      <c r="P15" s="14"/>
      <c r="Q15" s="5" t="s">
        <v>102</v>
      </c>
      <c r="R15" s="6">
        <v>32</v>
      </c>
      <c r="S15" s="11">
        <v>40000</v>
      </c>
      <c r="T15" s="7">
        <f t="shared" si="3"/>
        <v>1280000</v>
      </c>
      <c r="V15" s="5" t="s">
        <v>102</v>
      </c>
      <c r="W15" s="6">
        <v>32</v>
      </c>
      <c r="X15" s="11">
        <v>40000</v>
      </c>
      <c r="Y15" s="7">
        <f t="shared" si="4"/>
        <v>1280000</v>
      </c>
      <c r="AA15" s="5" t="s">
        <v>102</v>
      </c>
      <c r="AB15" s="6">
        <v>32</v>
      </c>
      <c r="AC15" s="11">
        <v>40000</v>
      </c>
      <c r="AD15" s="7">
        <f t="shared" si="5"/>
        <v>1280000</v>
      </c>
    </row>
    <row r="16" spans="2:36" ht="21" thickBot="1" x14ac:dyDescent="0.35">
      <c r="B16" s="5"/>
      <c r="C16" s="5"/>
      <c r="D16" s="11"/>
      <c r="E16" s="7"/>
      <c r="G16" s="5"/>
      <c r="H16" s="5"/>
      <c r="I16" s="11"/>
      <c r="J16" s="7"/>
      <c r="L16" s="5" t="s">
        <v>103</v>
      </c>
      <c r="M16" s="6">
        <v>32</v>
      </c>
      <c r="N16" s="11">
        <v>40000</v>
      </c>
      <c r="O16" s="7">
        <f t="shared" si="2"/>
        <v>1280000</v>
      </c>
      <c r="P16" s="14"/>
      <c r="Q16" s="5" t="s">
        <v>103</v>
      </c>
      <c r="R16" s="6">
        <v>32</v>
      </c>
      <c r="S16" s="11">
        <v>40000</v>
      </c>
      <c r="T16" s="7">
        <f t="shared" si="3"/>
        <v>1280000</v>
      </c>
      <c r="V16" s="5" t="s">
        <v>103</v>
      </c>
      <c r="W16" s="6">
        <v>32</v>
      </c>
      <c r="X16" s="11">
        <v>40000</v>
      </c>
      <c r="Y16" s="7">
        <f t="shared" si="4"/>
        <v>1280000</v>
      </c>
      <c r="AA16" s="5" t="s">
        <v>103</v>
      </c>
      <c r="AB16" s="6">
        <v>32</v>
      </c>
      <c r="AC16" s="11">
        <v>40000</v>
      </c>
      <c r="AD16" s="7">
        <f t="shared" si="5"/>
        <v>1280000</v>
      </c>
    </row>
    <row r="17" spans="2:30" ht="21" thickBot="1" x14ac:dyDescent="0.35">
      <c r="B17" s="5"/>
      <c r="C17" s="5"/>
      <c r="D17" s="11"/>
      <c r="E17" s="7"/>
      <c r="G17" s="5"/>
      <c r="H17" s="5"/>
      <c r="I17" s="11"/>
      <c r="J17" s="7"/>
      <c r="L17" s="5" t="s">
        <v>105</v>
      </c>
      <c r="M17" s="6">
        <v>32</v>
      </c>
      <c r="N17" s="11">
        <v>40000</v>
      </c>
      <c r="O17" s="7">
        <f t="shared" si="2"/>
        <v>1280000</v>
      </c>
      <c r="P17" s="14"/>
      <c r="Q17" s="5" t="s">
        <v>105</v>
      </c>
      <c r="R17" s="6">
        <v>32</v>
      </c>
      <c r="S17" s="11">
        <v>40000</v>
      </c>
      <c r="T17" s="7">
        <f t="shared" si="3"/>
        <v>1280000</v>
      </c>
      <c r="V17" s="5" t="s">
        <v>105</v>
      </c>
      <c r="W17" s="6">
        <v>32</v>
      </c>
      <c r="X17" s="11">
        <v>40000</v>
      </c>
      <c r="Y17" s="7">
        <f t="shared" si="4"/>
        <v>1280000</v>
      </c>
      <c r="AA17" s="5" t="s">
        <v>105</v>
      </c>
      <c r="AB17" s="6">
        <v>32</v>
      </c>
      <c r="AC17" s="11">
        <v>40000</v>
      </c>
      <c r="AD17" s="7">
        <f t="shared" si="5"/>
        <v>1280000</v>
      </c>
    </row>
    <row r="18" spans="2:30" ht="21" thickBot="1" x14ac:dyDescent="0.35">
      <c r="B18" s="5"/>
      <c r="C18" s="5"/>
      <c r="D18" s="11"/>
      <c r="E18" s="7"/>
      <c r="G18" s="5"/>
      <c r="H18" s="5"/>
      <c r="I18" s="11"/>
      <c r="J18" s="7"/>
      <c r="L18" s="5" t="s">
        <v>106</v>
      </c>
      <c r="M18" s="6">
        <v>32</v>
      </c>
      <c r="N18" s="11">
        <v>40000</v>
      </c>
      <c r="O18" s="7">
        <f t="shared" si="2"/>
        <v>1280000</v>
      </c>
      <c r="P18" s="14"/>
      <c r="Q18" s="5" t="s">
        <v>106</v>
      </c>
      <c r="R18" s="6">
        <v>32</v>
      </c>
      <c r="S18" s="11">
        <v>40000</v>
      </c>
      <c r="T18" s="7">
        <f t="shared" si="3"/>
        <v>1280000</v>
      </c>
      <c r="V18" s="5" t="s">
        <v>106</v>
      </c>
      <c r="W18" s="6">
        <v>32</v>
      </c>
      <c r="X18" s="11">
        <v>40000</v>
      </c>
      <c r="Y18" s="7">
        <f t="shared" si="4"/>
        <v>1280000</v>
      </c>
      <c r="AA18" s="5" t="s">
        <v>106</v>
      </c>
      <c r="AB18" s="6">
        <v>32</v>
      </c>
      <c r="AC18" s="11">
        <v>40000</v>
      </c>
      <c r="AD18" s="7">
        <f t="shared" si="5"/>
        <v>1280000</v>
      </c>
    </row>
    <row r="19" spans="2:30" ht="21" thickBot="1" x14ac:dyDescent="0.35">
      <c r="B19" s="5"/>
      <c r="C19" s="5"/>
      <c r="D19" s="11"/>
      <c r="E19" s="7"/>
      <c r="G19" s="5"/>
      <c r="H19" s="5"/>
      <c r="I19" s="11"/>
      <c r="J19" s="7"/>
      <c r="L19" s="5" t="s">
        <v>107</v>
      </c>
      <c r="M19" s="6">
        <v>30</v>
      </c>
      <c r="N19" s="11">
        <v>31000</v>
      </c>
      <c r="O19" s="7">
        <f t="shared" si="2"/>
        <v>930000</v>
      </c>
      <c r="P19" s="14"/>
      <c r="Q19" s="5" t="s">
        <v>107</v>
      </c>
      <c r="R19" s="6">
        <v>30</v>
      </c>
      <c r="S19" s="11">
        <v>31000</v>
      </c>
      <c r="T19" s="7">
        <f t="shared" si="3"/>
        <v>930000</v>
      </c>
      <c r="V19" s="5" t="s">
        <v>107</v>
      </c>
      <c r="W19" s="6">
        <v>30</v>
      </c>
      <c r="X19" s="11">
        <v>31000</v>
      </c>
      <c r="Y19" s="7">
        <f t="shared" si="4"/>
        <v>930000</v>
      </c>
      <c r="AA19" s="5" t="s">
        <v>107</v>
      </c>
      <c r="AB19" s="6">
        <v>30</v>
      </c>
      <c r="AC19" s="11">
        <v>31000</v>
      </c>
      <c r="AD19" s="7">
        <f t="shared" si="5"/>
        <v>930000</v>
      </c>
    </row>
    <row r="20" spans="2:30" ht="21" customHeight="1" thickBot="1" x14ac:dyDescent="0.35">
      <c r="B20" s="5"/>
      <c r="C20" s="5"/>
      <c r="D20" s="11"/>
      <c r="E20" s="7"/>
      <c r="G20" s="5"/>
      <c r="H20" s="5"/>
      <c r="I20" s="11"/>
      <c r="J20" s="7"/>
      <c r="L20" s="5" t="s">
        <v>109</v>
      </c>
      <c r="M20" s="6">
        <v>15</v>
      </c>
      <c r="N20" s="11">
        <v>75000</v>
      </c>
      <c r="O20" s="7">
        <f t="shared" si="2"/>
        <v>1125000</v>
      </c>
      <c r="P20" s="14"/>
      <c r="Q20" s="5" t="s">
        <v>109</v>
      </c>
      <c r="R20" s="6">
        <v>15</v>
      </c>
      <c r="S20" s="11">
        <v>75000</v>
      </c>
      <c r="T20" s="7">
        <f t="shared" si="3"/>
        <v>1125000</v>
      </c>
      <c r="V20" s="5" t="s">
        <v>109</v>
      </c>
      <c r="W20" s="6">
        <v>15</v>
      </c>
      <c r="X20" s="11">
        <v>75000</v>
      </c>
      <c r="Y20" s="7">
        <f t="shared" si="4"/>
        <v>1125000</v>
      </c>
      <c r="AA20" s="5" t="s">
        <v>109</v>
      </c>
      <c r="AB20" s="6">
        <v>15</v>
      </c>
      <c r="AC20" s="11">
        <v>135000</v>
      </c>
      <c r="AD20" s="7">
        <f t="shared" si="5"/>
        <v>2025000</v>
      </c>
    </row>
    <row r="21" spans="2:30" ht="21" customHeight="1" thickBot="1" x14ac:dyDescent="0.35">
      <c r="B21" s="5"/>
      <c r="C21" s="5"/>
      <c r="D21" s="11"/>
      <c r="E21" s="7"/>
      <c r="G21" s="5"/>
      <c r="H21" s="5"/>
      <c r="I21" s="11"/>
      <c r="J21" s="7"/>
      <c r="L21" s="5" t="s">
        <v>109</v>
      </c>
      <c r="M21" s="6">
        <v>15</v>
      </c>
      <c r="N21" s="11">
        <v>75000</v>
      </c>
      <c r="O21" s="7">
        <f t="shared" si="2"/>
        <v>1125000</v>
      </c>
      <c r="P21" s="14"/>
      <c r="Q21" s="5" t="s">
        <v>109</v>
      </c>
      <c r="R21" s="6">
        <v>15</v>
      </c>
      <c r="S21" s="11">
        <v>75000</v>
      </c>
      <c r="T21" s="7">
        <f t="shared" si="3"/>
        <v>1125000</v>
      </c>
      <c r="V21" s="5" t="s">
        <v>109</v>
      </c>
      <c r="W21" s="6">
        <v>15</v>
      </c>
      <c r="X21" s="11">
        <v>90000</v>
      </c>
      <c r="Y21" s="7">
        <f t="shared" si="4"/>
        <v>1350000</v>
      </c>
      <c r="AA21" s="5" t="s">
        <v>109</v>
      </c>
      <c r="AB21" s="6">
        <v>15</v>
      </c>
      <c r="AC21" s="11">
        <v>75000</v>
      </c>
      <c r="AD21" s="7">
        <f t="shared" si="5"/>
        <v>1125000</v>
      </c>
    </row>
    <row r="22" spans="2:30" ht="21" customHeight="1" thickBot="1" x14ac:dyDescent="0.35">
      <c r="B22" s="5"/>
      <c r="C22" s="5"/>
      <c r="D22" s="11"/>
      <c r="E22" s="7"/>
      <c r="G22" s="5"/>
      <c r="H22" s="5"/>
      <c r="I22" s="11"/>
      <c r="J22" s="7"/>
      <c r="L22" s="5" t="s">
        <v>109</v>
      </c>
      <c r="M22" s="6">
        <v>15</v>
      </c>
      <c r="N22" s="11">
        <v>75000</v>
      </c>
      <c r="O22" s="7">
        <f>N22*M22</f>
        <v>1125000</v>
      </c>
      <c r="P22" s="14"/>
      <c r="Q22" s="5" t="s">
        <v>109</v>
      </c>
      <c r="R22" s="6">
        <v>15</v>
      </c>
      <c r="S22" s="11">
        <v>90000</v>
      </c>
      <c r="T22" s="7">
        <f t="shared" si="3"/>
        <v>1350000</v>
      </c>
      <c r="V22" s="5" t="s">
        <v>109</v>
      </c>
      <c r="W22" s="6">
        <v>15</v>
      </c>
      <c r="X22" s="11">
        <v>135000</v>
      </c>
      <c r="Y22" s="7">
        <f t="shared" si="4"/>
        <v>2025000</v>
      </c>
      <c r="AA22" s="5" t="s">
        <v>109</v>
      </c>
      <c r="AB22" s="6">
        <v>15</v>
      </c>
      <c r="AC22" s="11">
        <v>75000</v>
      </c>
      <c r="AD22" s="7">
        <f t="shared" si="5"/>
        <v>1125000</v>
      </c>
    </row>
    <row r="23" spans="2:30" ht="21" thickBot="1" x14ac:dyDescent="0.35">
      <c r="B23" s="5"/>
      <c r="C23" s="5"/>
      <c r="D23" s="11"/>
      <c r="E23" s="7"/>
      <c r="G23" s="5"/>
      <c r="H23" s="5"/>
      <c r="I23" s="11"/>
      <c r="J23" s="7"/>
      <c r="L23" s="5" t="s">
        <v>110</v>
      </c>
      <c r="M23" s="6">
        <v>30</v>
      </c>
      <c r="N23" s="11">
        <v>27000</v>
      </c>
      <c r="O23" s="7">
        <f>M23*N23</f>
        <v>810000</v>
      </c>
      <c r="P23" s="14"/>
      <c r="Q23" s="5" t="s">
        <v>110</v>
      </c>
      <c r="R23" s="6">
        <v>30</v>
      </c>
      <c r="S23" s="11">
        <v>27000</v>
      </c>
      <c r="T23" s="7">
        <f t="shared" si="3"/>
        <v>810000</v>
      </c>
      <c r="V23" s="5" t="s">
        <v>110</v>
      </c>
      <c r="W23" s="6">
        <v>30</v>
      </c>
      <c r="X23" s="11">
        <v>27000</v>
      </c>
      <c r="Y23" s="7">
        <f t="shared" si="4"/>
        <v>810000</v>
      </c>
      <c r="AA23" s="5" t="s">
        <v>110</v>
      </c>
      <c r="AB23" s="6">
        <v>30</v>
      </c>
      <c r="AC23" s="11">
        <v>27000</v>
      </c>
      <c r="AD23" s="7">
        <f t="shared" si="5"/>
        <v>810000</v>
      </c>
    </row>
    <row r="24" spans="2:30" ht="21" thickBot="1" x14ac:dyDescent="0.35">
      <c r="B24" s="5"/>
      <c r="C24" s="5"/>
      <c r="D24" s="11"/>
      <c r="E24" s="7"/>
      <c r="G24" s="5"/>
      <c r="H24" s="5"/>
      <c r="I24" s="11"/>
      <c r="J24" s="7"/>
      <c r="L24" s="5" t="s">
        <v>112</v>
      </c>
      <c r="M24" s="6">
        <v>30</v>
      </c>
      <c r="N24" s="11">
        <v>27000</v>
      </c>
      <c r="O24" s="7">
        <f>M24*N24</f>
        <v>810000</v>
      </c>
      <c r="P24" s="14"/>
      <c r="Q24" s="5" t="s">
        <v>112</v>
      </c>
      <c r="R24" s="6">
        <v>30</v>
      </c>
      <c r="S24" s="11">
        <v>27000</v>
      </c>
      <c r="T24" s="7">
        <f t="shared" si="3"/>
        <v>810000</v>
      </c>
      <c r="V24" s="5" t="s">
        <v>112</v>
      </c>
      <c r="W24" s="6">
        <v>30</v>
      </c>
      <c r="X24" s="11">
        <v>27000</v>
      </c>
      <c r="Y24" s="7">
        <f t="shared" si="4"/>
        <v>810000</v>
      </c>
      <c r="AA24" s="5" t="s">
        <v>112</v>
      </c>
      <c r="AB24" s="6">
        <v>30</v>
      </c>
      <c r="AC24" s="11">
        <v>27000</v>
      </c>
      <c r="AD24" s="7">
        <f t="shared" si="5"/>
        <v>810000</v>
      </c>
    </row>
    <row r="25" spans="2:30" ht="21" thickBot="1" x14ac:dyDescent="0.35">
      <c r="B25" s="5"/>
      <c r="C25" s="5"/>
      <c r="D25" s="11"/>
      <c r="E25" s="7"/>
      <c r="G25" s="5"/>
      <c r="H25" s="5"/>
      <c r="I25" s="11"/>
      <c r="J25" s="7"/>
      <c r="L25" s="5" t="s">
        <v>112</v>
      </c>
      <c r="M25" s="6">
        <v>30</v>
      </c>
      <c r="N25" s="11">
        <v>27000</v>
      </c>
      <c r="O25" s="7">
        <f>M25*N25</f>
        <v>810000</v>
      </c>
      <c r="P25" s="14"/>
      <c r="Q25" s="5" t="s">
        <v>112</v>
      </c>
      <c r="R25" s="6">
        <v>30</v>
      </c>
      <c r="S25" s="11">
        <v>27000</v>
      </c>
      <c r="T25" s="7">
        <f t="shared" si="3"/>
        <v>810000</v>
      </c>
      <c r="V25" s="5" t="s">
        <v>112</v>
      </c>
      <c r="W25" s="6">
        <v>30</v>
      </c>
      <c r="X25" s="11">
        <v>27000</v>
      </c>
      <c r="Y25" s="7">
        <f t="shared" si="4"/>
        <v>810000</v>
      </c>
      <c r="AA25" s="5" t="s">
        <v>112</v>
      </c>
      <c r="AB25" s="6">
        <v>30</v>
      </c>
      <c r="AC25" s="11">
        <v>27000</v>
      </c>
      <c r="AD25" s="7">
        <f t="shared" si="5"/>
        <v>810000</v>
      </c>
    </row>
    <row r="26" spans="2:30" ht="21" thickBot="1" x14ac:dyDescent="0.35">
      <c r="B26" s="12"/>
      <c r="C26" s="5"/>
      <c r="D26" s="11">
        <v>0</v>
      </c>
      <c r="E26" s="7">
        <f t="shared" si="0"/>
        <v>0</v>
      </c>
      <c r="G26" s="12"/>
      <c r="H26" s="5"/>
      <c r="I26" s="11">
        <v>0</v>
      </c>
      <c r="J26" s="7">
        <f t="shared" si="1"/>
        <v>0</v>
      </c>
      <c r="L26" s="8" t="s">
        <v>5</v>
      </c>
      <c r="M26" s="9"/>
      <c r="N26" s="9"/>
      <c r="O26" s="10">
        <f>SUM(O9:O25)</f>
        <v>13981000</v>
      </c>
      <c r="P26" s="14"/>
      <c r="Q26" s="8" t="s">
        <v>5</v>
      </c>
      <c r="R26" s="9"/>
      <c r="S26" s="9"/>
      <c r="T26" s="10">
        <f>SUM(T9:T25)</f>
        <v>14206000</v>
      </c>
      <c r="V26" s="8" t="s">
        <v>5</v>
      </c>
      <c r="W26" s="9"/>
      <c r="X26" s="9"/>
      <c r="Y26" s="10">
        <f>SUM(Y9:Y25)</f>
        <v>15106000</v>
      </c>
      <c r="AA26" s="8" t="s">
        <v>5</v>
      </c>
      <c r="AB26" s="9"/>
      <c r="AC26" s="9"/>
      <c r="AD26" s="10">
        <f>SUM(AD9:AD25)</f>
        <v>14881000</v>
      </c>
    </row>
    <row r="27" spans="2:30" ht="24.75" customHeight="1" thickBot="1" x14ac:dyDescent="0.35">
      <c r="B27" s="8" t="s">
        <v>5</v>
      </c>
      <c r="C27" s="9"/>
      <c r="D27" s="9"/>
      <c r="E27" s="10">
        <f>SUM(E9:E26)</f>
        <v>1108000</v>
      </c>
      <c r="G27" s="8" t="s">
        <v>5</v>
      </c>
      <c r="H27" s="9"/>
      <c r="I27" s="9"/>
      <c r="J27" s="10">
        <f>SUM(J9:J26)</f>
        <v>1513000</v>
      </c>
      <c r="L27" s="15" t="s">
        <v>114</v>
      </c>
      <c r="M27" s="16"/>
      <c r="N27" s="16"/>
      <c r="O27" s="17">
        <f>O8-O26</f>
        <v>2219000</v>
      </c>
      <c r="Q27" s="15" t="s">
        <v>114</v>
      </c>
      <c r="R27" s="16"/>
      <c r="S27" s="16"/>
      <c r="T27" s="17">
        <f>T8-T26</f>
        <v>2294000</v>
      </c>
      <c r="V27" s="15" t="s">
        <v>114</v>
      </c>
      <c r="W27" s="16"/>
      <c r="X27" s="16"/>
      <c r="Y27" s="17">
        <f>Y8-Y26</f>
        <v>2294000</v>
      </c>
      <c r="AA27" s="15" t="s">
        <v>114</v>
      </c>
      <c r="AB27" s="16"/>
      <c r="AC27" s="16"/>
      <c r="AD27" s="17">
        <f>AD8-AD26</f>
        <v>2369000</v>
      </c>
    </row>
    <row r="28" spans="2:30" ht="19.5" customHeight="1" thickBot="1" x14ac:dyDescent="0.35">
      <c r="B28" s="8" t="s">
        <v>5</v>
      </c>
      <c r="C28" s="9"/>
      <c r="D28" s="9"/>
      <c r="E28" s="10">
        <f>SUM(E9:E27)</f>
        <v>2216000</v>
      </c>
      <c r="G28" s="8" t="s">
        <v>5</v>
      </c>
      <c r="H28" s="9"/>
      <c r="I28" s="9"/>
      <c r="J28" s="10">
        <f>SUM(J9:J27)</f>
        <v>3026000</v>
      </c>
    </row>
    <row r="29" spans="2:30" ht="17.25" thickBot="1" x14ac:dyDescent="0.35"/>
    <row r="30" spans="2:30" ht="16.5" customHeight="1" x14ac:dyDescent="0.3">
      <c r="B30" s="39" t="s">
        <v>69</v>
      </c>
      <c r="C30" s="40"/>
      <c r="D30" s="40"/>
      <c r="E30" s="41"/>
      <c r="G30" s="39" t="s">
        <v>70</v>
      </c>
      <c r="H30" s="40"/>
      <c r="I30" s="40"/>
      <c r="J30" s="41"/>
      <c r="L30" s="33" t="s">
        <v>115</v>
      </c>
      <c r="M30" s="34"/>
      <c r="N30" s="34"/>
      <c r="O30" s="35"/>
      <c r="Q30" s="33" t="s">
        <v>116</v>
      </c>
      <c r="R30" s="34"/>
      <c r="S30" s="34"/>
      <c r="T30" s="35"/>
      <c r="V30" s="33" t="s">
        <v>117</v>
      </c>
      <c r="W30" s="34"/>
      <c r="X30" s="34"/>
      <c r="Y30" s="35"/>
      <c r="AA30" s="33" t="s">
        <v>118</v>
      </c>
      <c r="AB30" s="34"/>
      <c r="AC30" s="34"/>
      <c r="AD30" s="35"/>
    </row>
    <row r="31" spans="2:30" ht="17.25" customHeight="1" thickBot="1" x14ac:dyDescent="0.35">
      <c r="B31" s="42"/>
      <c r="C31" s="43"/>
      <c r="D31" s="43"/>
      <c r="E31" s="44"/>
      <c r="G31" s="42"/>
      <c r="H31" s="43"/>
      <c r="I31" s="43"/>
      <c r="J31" s="44"/>
      <c r="L31" s="36"/>
      <c r="M31" s="37"/>
      <c r="N31" s="37"/>
      <c r="O31" s="38"/>
      <c r="Q31" s="36"/>
      <c r="R31" s="37"/>
      <c r="S31" s="37"/>
      <c r="T31" s="38"/>
      <c r="V31" s="36"/>
      <c r="W31" s="37"/>
      <c r="X31" s="37"/>
      <c r="Y31" s="38"/>
      <c r="AA31" s="36"/>
      <c r="AB31" s="37"/>
      <c r="AC31" s="37"/>
      <c r="AD31" s="38"/>
    </row>
    <row r="32" spans="2:30" ht="21" thickBot="1" x14ac:dyDescent="0.35">
      <c r="B32" s="3" t="s">
        <v>0</v>
      </c>
      <c r="C32" s="3" t="s">
        <v>1</v>
      </c>
      <c r="D32" s="3" t="s">
        <v>2</v>
      </c>
      <c r="E32" s="4" t="s">
        <v>3</v>
      </c>
      <c r="G32" s="3" t="s">
        <v>0</v>
      </c>
      <c r="H32" s="3" t="s">
        <v>1</v>
      </c>
      <c r="I32" s="3" t="s">
        <v>2</v>
      </c>
      <c r="J32" s="4" t="s">
        <v>3</v>
      </c>
      <c r="L32" s="3" t="s">
        <v>76</v>
      </c>
      <c r="M32" s="3" t="s">
        <v>1</v>
      </c>
      <c r="N32" s="26" t="s">
        <v>201</v>
      </c>
      <c r="O32" s="4" t="s">
        <v>3</v>
      </c>
      <c r="Q32" s="3" t="s">
        <v>76</v>
      </c>
      <c r="R32" s="3" t="s">
        <v>1</v>
      </c>
      <c r="S32" s="26" t="s">
        <v>201</v>
      </c>
      <c r="T32" s="4" t="s">
        <v>3</v>
      </c>
      <c r="V32" s="3" t="s">
        <v>76</v>
      </c>
      <c r="W32" s="3" t="s">
        <v>1</v>
      </c>
      <c r="X32" s="26" t="s">
        <v>201</v>
      </c>
      <c r="Y32" s="4" t="s">
        <v>3</v>
      </c>
      <c r="AA32" s="3" t="s">
        <v>76</v>
      </c>
      <c r="AB32" s="3" t="s">
        <v>1</v>
      </c>
      <c r="AC32" s="26" t="s">
        <v>201</v>
      </c>
      <c r="AD32" s="4" t="s">
        <v>3</v>
      </c>
    </row>
    <row r="33" spans="2:30" ht="21" thickBot="1" x14ac:dyDescent="0.35">
      <c r="B33" s="5" t="s">
        <v>77</v>
      </c>
      <c r="C33" s="6">
        <v>0</v>
      </c>
      <c r="D33" s="7">
        <v>0</v>
      </c>
      <c r="E33" s="7">
        <f>C33*D33</f>
        <v>0</v>
      </c>
      <c r="G33" s="5" t="s">
        <v>77</v>
      </c>
      <c r="H33" s="6">
        <v>0</v>
      </c>
      <c r="I33" s="7">
        <v>0</v>
      </c>
      <c r="J33" s="7">
        <f>H33*I33</f>
        <v>0</v>
      </c>
      <c r="L33" s="5" t="s">
        <v>79</v>
      </c>
      <c r="M33" s="6">
        <v>30</v>
      </c>
      <c r="N33" s="27">
        <v>700000</v>
      </c>
      <c r="O33" s="7">
        <f>M33*N33</f>
        <v>21000000</v>
      </c>
      <c r="Q33" s="5" t="s">
        <v>79</v>
      </c>
      <c r="R33" s="6">
        <v>30</v>
      </c>
      <c r="S33" s="27">
        <v>710000</v>
      </c>
      <c r="T33" s="7">
        <f>R33*S33</f>
        <v>21300000</v>
      </c>
      <c r="V33" s="5" t="s">
        <v>78</v>
      </c>
      <c r="W33" s="6">
        <v>30</v>
      </c>
      <c r="X33" s="27">
        <v>740000</v>
      </c>
      <c r="Y33" s="7">
        <f>W33*X33</f>
        <v>22200000</v>
      </c>
      <c r="AA33" s="5" t="s">
        <v>79</v>
      </c>
      <c r="AB33" s="6">
        <v>30</v>
      </c>
      <c r="AC33" s="27">
        <v>730000</v>
      </c>
      <c r="AD33" s="7">
        <f>AB33*AC33</f>
        <v>21900000</v>
      </c>
    </row>
    <row r="34" spans="2:30" ht="21" thickBot="1" x14ac:dyDescent="0.35">
      <c r="B34" s="5" t="s">
        <v>4</v>
      </c>
      <c r="C34" s="6">
        <v>10</v>
      </c>
      <c r="D34" s="7">
        <v>255000</v>
      </c>
      <c r="E34" s="7">
        <f>C34*D34</f>
        <v>2550000</v>
      </c>
      <c r="G34" s="5" t="s">
        <v>4</v>
      </c>
      <c r="H34" s="6">
        <v>15</v>
      </c>
      <c r="I34" s="7">
        <v>230000</v>
      </c>
      <c r="J34" s="7">
        <f>H34*I34</f>
        <v>3450000</v>
      </c>
      <c r="L34" s="5" t="s">
        <v>80</v>
      </c>
      <c r="M34" s="6">
        <v>30</v>
      </c>
      <c r="N34" s="27">
        <v>655000</v>
      </c>
      <c r="O34" s="7">
        <f>M34*N34</f>
        <v>19650000</v>
      </c>
      <c r="Q34" s="5" t="s">
        <v>80</v>
      </c>
      <c r="R34" s="6">
        <v>30</v>
      </c>
      <c r="S34" s="27">
        <f>S33-45000</f>
        <v>665000</v>
      </c>
      <c r="T34" s="7">
        <f>R34*S34</f>
        <v>19950000</v>
      </c>
      <c r="V34" s="5" t="s">
        <v>80</v>
      </c>
      <c r="W34" s="6">
        <v>30</v>
      </c>
      <c r="X34" s="27">
        <f>X33-45000</f>
        <v>695000</v>
      </c>
      <c r="Y34" s="7">
        <f>W34*X34</f>
        <v>20850000</v>
      </c>
      <c r="AA34" s="5" t="s">
        <v>80</v>
      </c>
      <c r="AB34" s="6">
        <v>30</v>
      </c>
      <c r="AC34" s="27">
        <f>AC33-45000</f>
        <v>685000</v>
      </c>
      <c r="AD34" s="7">
        <f>AB34*AC34</f>
        <v>20550000</v>
      </c>
    </row>
    <row r="35" spans="2:30" ht="21" thickBot="1" x14ac:dyDescent="0.35">
      <c r="B35" s="5"/>
      <c r="C35" s="6"/>
      <c r="D35" s="7"/>
      <c r="E35" s="7"/>
      <c r="G35" s="5"/>
      <c r="H35" s="6"/>
      <c r="I35" s="7"/>
      <c r="J35" s="7"/>
      <c r="L35" s="21" t="s">
        <v>82</v>
      </c>
      <c r="M35" s="22">
        <v>30</v>
      </c>
      <c r="N35" s="27">
        <f>O35/M35</f>
        <v>623533.33333333337</v>
      </c>
      <c r="O35" s="23">
        <f>O54</f>
        <v>18706000</v>
      </c>
      <c r="Q35" s="21" t="s">
        <v>82</v>
      </c>
      <c r="R35" s="22">
        <v>30</v>
      </c>
      <c r="S35" s="27">
        <f>T35/R35</f>
        <v>636033.33333333337</v>
      </c>
      <c r="T35" s="23">
        <f>T54</f>
        <v>19081000</v>
      </c>
      <c r="V35" s="21" t="s">
        <v>82</v>
      </c>
      <c r="W35" s="22">
        <v>30</v>
      </c>
      <c r="X35" s="27">
        <f>Y35/W35</f>
        <v>666033.33333333337</v>
      </c>
      <c r="Y35" s="23">
        <f>Y54</f>
        <v>19981000</v>
      </c>
      <c r="AA35" s="21" t="s">
        <v>82</v>
      </c>
      <c r="AB35" s="22">
        <v>30</v>
      </c>
      <c r="AC35" s="27">
        <f>AD35/AB35</f>
        <v>653533.33333333337</v>
      </c>
      <c r="AD35" s="23">
        <f>AD54</f>
        <v>19606000</v>
      </c>
    </row>
    <row r="36" spans="2:30" ht="21" thickBot="1" x14ac:dyDescent="0.35">
      <c r="B36" s="8" t="s">
        <v>5</v>
      </c>
      <c r="C36" s="9"/>
      <c r="D36" s="9"/>
      <c r="E36" s="10"/>
      <c r="G36" s="8" t="s">
        <v>5</v>
      </c>
      <c r="H36" s="9"/>
      <c r="I36" s="9"/>
      <c r="J36" s="10"/>
      <c r="L36" s="8" t="s">
        <v>5</v>
      </c>
      <c r="M36" s="9"/>
      <c r="N36" s="9"/>
      <c r="O36" s="10">
        <f>O33</f>
        <v>21000000</v>
      </c>
      <c r="Q36" s="8" t="s">
        <v>5</v>
      </c>
      <c r="R36" s="9"/>
      <c r="S36" s="9"/>
      <c r="T36" s="10">
        <f>T33</f>
        <v>21300000</v>
      </c>
      <c r="V36" s="8" t="s">
        <v>5</v>
      </c>
      <c r="W36" s="9"/>
      <c r="X36" s="9"/>
      <c r="Y36" s="10">
        <f>Y33</f>
        <v>22200000</v>
      </c>
      <c r="AA36" s="8" t="s">
        <v>5</v>
      </c>
      <c r="AB36" s="9"/>
      <c r="AC36" s="9"/>
      <c r="AD36" s="10">
        <f>AD33</f>
        <v>21900000</v>
      </c>
    </row>
    <row r="37" spans="2:30" ht="21" thickBot="1" x14ac:dyDescent="0.35">
      <c r="B37" s="5" t="s">
        <v>84</v>
      </c>
      <c r="C37" s="6">
        <v>1</v>
      </c>
      <c r="D37" s="11">
        <v>250000</v>
      </c>
      <c r="E37" s="7">
        <f t="shared" ref="E37:E38" si="6">C37*D37</f>
        <v>250000</v>
      </c>
      <c r="G37" s="5" t="s">
        <v>84</v>
      </c>
      <c r="H37" s="6">
        <v>1</v>
      </c>
      <c r="I37" s="11">
        <v>250000</v>
      </c>
      <c r="J37" s="7">
        <f t="shared" ref="J37:J38" si="7">H37*I37</f>
        <v>250000</v>
      </c>
      <c r="L37" s="5" t="s">
        <v>86</v>
      </c>
      <c r="M37" s="6">
        <v>1</v>
      </c>
      <c r="N37" s="11">
        <v>440000</v>
      </c>
      <c r="O37" s="7">
        <f t="shared" ref="O37:O53" si="8">M37*N37</f>
        <v>440000</v>
      </c>
      <c r="Q37" s="5" t="s">
        <v>86</v>
      </c>
      <c r="R37" s="6">
        <v>1</v>
      </c>
      <c r="S37" s="11">
        <v>440000</v>
      </c>
      <c r="T37" s="7">
        <f t="shared" ref="T37:T53" si="9">R37*S37</f>
        <v>440000</v>
      </c>
      <c r="V37" s="5" t="s">
        <v>86</v>
      </c>
      <c r="W37" s="6">
        <v>1</v>
      </c>
      <c r="X37" s="11">
        <v>440000</v>
      </c>
      <c r="Y37" s="7">
        <f t="shared" ref="Y37:Y53" si="10">W37*X37</f>
        <v>440000</v>
      </c>
      <c r="AA37" s="5" t="s">
        <v>86</v>
      </c>
      <c r="AB37" s="6">
        <v>1</v>
      </c>
      <c r="AC37" s="11">
        <v>440000</v>
      </c>
      <c r="AD37" s="7">
        <f t="shared" ref="AD37:AD53" si="11">AB37*AC37</f>
        <v>440000</v>
      </c>
    </row>
    <row r="38" spans="2:30" ht="21" thickBot="1" x14ac:dyDescent="0.35">
      <c r="B38" s="5" t="s">
        <v>88</v>
      </c>
      <c r="C38" s="5">
        <v>6</v>
      </c>
      <c r="D38" s="11">
        <v>8000</v>
      </c>
      <c r="E38" s="7">
        <f t="shared" si="6"/>
        <v>48000</v>
      </c>
      <c r="G38" s="5" t="s">
        <v>88</v>
      </c>
      <c r="H38" s="5">
        <v>6</v>
      </c>
      <c r="I38" s="11">
        <v>8000</v>
      </c>
      <c r="J38" s="7">
        <f t="shared" si="7"/>
        <v>48000</v>
      </c>
      <c r="L38" s="5" t="s">
        <v>90</v>
      </c>
      <c r="M38" s="5">
        <v>2</v>
      </c>
      <c r="N38" s="11">
        <v>150000</v>
      </c>
      <c r="O38" s="7">
        <f t="shared" si="8"/>
        <v>300000</v>
      </c>
      <c r="Q38" s="5" t="s">
        <v>90</v>
      </c>
      <c r="R38" s="5">
        <v>2</v>
      </c>
      <c r="S38" s="11">
        <v>150000</v>
      </c>
      <c r="T38" s="7">
        <f t="shared" si="9"/>
        <v>300000</v>
      </c>
      <c r="V38" s="5" t="s">
        <v>90</v>
      </c>
      <c r="W38" s="5">
        <v>2</v>
      </c>
      <c r="X38" s="11">
        <v>150000</v>
      </c>
      <c r="Y38" s="7">
        <f t="shared" si="10"/>
        <v>300000</v>
      </c>
      <c r="AA38" s="5" t="s">
        <v>90</v>
      </c>
      <c r="AB38" s="5">
        <v>2</v>
      </c>
      <c r="AC38" s="11">
        <v>150000</v>
      </c>
      <c r="AD38" s="7">
        <f t="shared" si="11"/>
        <v>300000</v>
      </c>
    </row>
    <row r="39" spans="2:30" ht="21" thickBot="1" x14ac:dyDescent="0.35">
      <c r="B39" s="5"/>
      <c r="C39" s="5"/>
      <c r="D39" s="11"/>
      <c r="E39" s="7"/>
      <c r="G39" s="5"/>
      <c r="H39" s="5"/>
      <c r="I39" s="11"/>
      <c r="J39" s="7"/>
      <c r="L39" s="5" t="s">
        <v>92</v>
      </c>
      <c r="M39" s="5">
        <v>1</v>
      </c>
      <c r="N39" s="11">
        <v>150000</v>
      </c>
      <c r="O39" s="7">
        <f t="shared" si="8"/>
        <v>150000</v>
      </c>
      <c r="Q39" s="5" t="s">
        <v>92</v>
      </c>
      <c r="R39" s="5">
        <v>1</v>
      </c>
      <c r="S39" s="11">
        <v>150000</v>
      </c>
      <c r="T39" s="7">
        <f t="shared" si="9"/>
        <v>150000</v>
      </c>
      <c r="V39" s="5" t="s">
        <v>92</v>
      </c>
      <c r="W39" s="5">
        <v>1</v>
      </c>
      <c r="X39" s="11">
        <v>150000</v>
      </c>
      <c r="Y39" s="7">
        <f t="shared" si="10"/>
        <v>150000</v>
      </c>
      <c r="AA39" s="5" t="s">
        <v>92</v>
      </c>
      <c r="AB39" s="5">
        <v>1</v>
      </c>
      <c r="AC39" s="11">
        <v>150000</v>
      </c>
      <c r="AD39" s="7">
        <f t="shared" si="11"/>
        <v>150000</v>
      </c>
    </row>
    <row r="40" spans="2:30" ht="21" thickBot="1" x14ac:dyDescent="0.35">
      <c r="B40" s="5" t="s">
        <v>93</v>
      </c>
      <c r="C40" s="6">
        <v>10</v>
      </c>
      <c r="D40" s="11">
        <v>25000</v>
      </c>
      <c r="E40" s="7">
        <f t="shared" ref="E40:E41" si="12">C40*D40</f>
        <v>250000</v>
      </c>
      <c r="G40" s="5" t="s">
        <v>93</v>
      </c>
      <c r="H40" s="6">
        <v>15</v>
      </c>
      <c r="I40" s="11">
        <v>25000</v>
      </c>
      <c r="J40" s="7">
        <f t="shared" ref="J40:J41" si="13">H40*I40</f>
        <v>375000</v>
      </c>
      <c r="L40" s="5" t="s">
        <v>94</v>
      </c>
      <c r="M40" s="6">
        <v>3</v>
      </c>
      <c r="N40" s="11">
        <v>12000</v>
      </c>
      <c r="O40" s="7">
        <f t="shared" si="8"/>
        <v>36000</v>
      </c>
      <c r="P40" s="14"/>
      <c r="Q40" s="5" t="s">
        <v>94</v>
      </c>
      <c r="R40" s="6">
        <v>3</v>
      </c>
      <c r="S40" s="11">
        <v>12000</v>
      </c>
      <c r="T40" s="7">
        <f t="shared" si="9"/>
        <v>36000</v>
      </c>
      <c r="V40" s="5" t="s">
        <v>94</v>
      </c>
      <c r="W40" s="6">
        <v>3</v>
      </c>
      <c r="X40" s="11">
        <v>12000</v>
      </c>
      <c r="Y40" s="7">
        <f t="shared" si="10"/>
        <v>36000</v>
      </c>
      <c r="AA40" s="5" t="s">
        <v>94</v>
      </c>
      <c r="AB40" s="6">
        <v>3</v>
      </c>
      <c r="AC40" s="11">
        <v>12000</v>
      </c>
      <c r="AD40" s="7">
        <f t="shared" si="11"/>
        <v>36000</v>
      </c>
    </row>
    <row r="41" spans="2:30" ht="21" thickBot="1" x14ac:dyDescent="0.35">
      <c r="B41" s="5" t="s">
        <v>95</v>
      </c>
      <c r="C41" s="5">
        <v>10</v>
      </c>
      <c r="D41" s="11">
        <v>2000</v>
      </c>
      <c r="E41" s="7">
        <f t="shared" si="12"/>
        <v>20000</v>
      </c>
      <c r="G41" s="5" t="s">
        <v>95</v>
      </c>
      <c r="H41" s="5">
        <v>15</v>
      </c>
      <c r="I41" s="11">
        <v>2000</v>
      </c>
      <c r="J41" s="7">
        <f t="shared" si="13"/>
        <v>30000</v>
      </c>
      <c r="L41" s="5" t="s">
        <v>96</v>
      </c>
      <c r="M41" s="6">
        <v>30</v>
      </c>
      <c r="N41" s="11">
        <v>28000</v>
      </c>
      <c r="O41" s="7">
        <f t="shared" si="8"/>
        <v>840000</v>
      </c>
      <c r="P41" s="14"/>
      <c r="Q41" s="5" t="s">
        <v>96</v>
      </c>
      <c r="R41" s="6">
        <v>30</v>
      </c>
      <c r="S41" s="11">
        <v>28000</v>
      </c>
      <c r="T41" s="7">
        <f t="shared" si="9"/>
        <v>840000</v>
      </c>
      <c r="V41" s="5" t="s">
        <v>96</v>
      </c>
      <c r="W41" s="6">
        <v>30</v>
      </c>
      <c r="X41" s="11">
        <v>28000</v>
      </c>
      <c r="Y41" s="7">
        <f t="shared" si="10"/>
        <v>840000</v>
      </c>
      <c r="AA41" s="5" t="s">
        <v>96</v>
      </c>
      <c r="AB41" s="6">
        <v>30</v>
      </c>
      <c r="AC41" s="11">
        <v>28000</v>
      </c>
      <c r="AD41" s="7">
        <f t="shared" si="11"/>
        <v>840000</v>
      </c>
    </row>
    <row r="42" spans="2:30" ht="21" thickBot="1" x14ac:dyDescent="0.35">
      <c r="B42" s="5"/>
      <c r="C42" s="5"/>
      <c r="D42" s="11"/>
      <c r="E42" s="7"/>
      <c r="G42" s="5"/>
      <c r="H42" s="5"/>
      <c r="I42" s="11"/>
      <c r="J42" s="7"/>
      <c r="L42" s="5" t="s">
        <v>97</v>
      </c>
      <c r="M42" s="6">
        <v>30</v>
      </c>
      <c r="N42" s="11">
        <v>12000</v>
      </c>
      <c r="O42" s="7">
        <f t="shared" si="8"/>
        <v>360000</v>
      </c>
      <c r="P42" s="14"/>
      <c r="Q42" s="5" t="s">
        <v>97</v>
      </c>
      <c r="R42" s="6">
        <v>30</v>
      </c>
      <c r="S42" s="11">
        <v>12000</v>
      </c>
      <c r="T42" s="7">
        <f t="shared" si="9"/>
        <v>360000</v>
      </c>
      <c r="V42" s="5" t="s">
        <v>97</v>
      </c>
      <c r="W42" s="6">
        <v>30</v>
      </c>
      <c r="X42" s="11">
        <v>12000</v>
      </c>
      <c r="Y42" s="7">
        <f t="shared" si="10"/>
        <v>360000</v>
      </c>
      <c r="AA42" s="5" t="s">
        <v>97</v>
      </c>
      <c r="AB42" s="6">
        <v>30</v>
      </c>
      <c r="AC42" s="11">
        <v>12000</v>
      </c>
      <c r="AD42" s="7">
        <f t="shared" si="11"/>
        <v>360000</v>
      </c>
    </row>
    <row r="43" spans="2:30" ht="21" thickBot="1" x14ac:dyDescent="0.35">
      <c r="B43" s="5" t="s">
        <v>99</v>
      </c>
      <c r="C43" s="5">
        <v>6</v>
      </c>
      <c r="D43" s="11">
        <v>90000</v>
      </c>
      <c r="E43" s="7">
        <f t="shared" ref="E43" si="14">C43*D43</f>
        <v>540000</v>
      </c>
      <c r="F43" s="13" t="s">
        <v>101</v>
      </c>
      <c r="G43" s="5" t="s">
        <v>99</v>
      </c>
      <c r="H43" s="5">
        <v>9</v>
      </c>
      <c r="I43" s="11">
        <v>90000</v>
      </c>
      <c r="J43" s="7">
        <f t="shared" ref="J43" si="15">H43*I43</f>
        <v>810000</v>
      </c>
      <c r="L43" s="5" t="s">
        <v>102</v>
      </c>
      <c r="M43" s="6">
        <v>32</v>
      </c>
      <c r="N43" s="11">
        <v>40000</v>
      </c>
      <c r="O43" s="7">
        <f t="shared" si="8"/>
        <v>1280000</v>
      </c>
      <c r="P43" s="14"/>
      <c r="Q43" s="5" t="s">
        <v>102</v>
      </c>
      <c r="R43" s="6">
        <v>32</v>
      </c>
      <c r="S43" s="11">
        <v>40000</v>
      </c>
      <c r="T43" s="7">
        <f t="shared" si="9"/>
        <v>1280000</v>
      </c>
      <c r="V43" s="5" t="s">
        <v>102</v>
      </c>
      <c r="W43" s="6">
        <v>32</v>
      </c>
      <c r="X43" s="11">
        <v>40000</v>
      </c>
      <c r="Y43" s="7">
        <f t="shared" si="10"/>
        <v>1280000</v>
      </c>
      <c r="AA43" s="5" t="s">
        <v>102</v>
      </c>
      <c r="AB43" s="6">
        <v>32</v>
      </c>
      <c r="AC43" s="11">
        <v>40000</v>
      </c>
      <c r="AD43" s="7">
        <f t="shared" si="11"/>
        <v>1280000</v>
      </c>
    </row>
    <row r="44" spans="2:30" ht="21" thickBot="1" x14ac:dyDescent="0.35">
      <c r="B44" s="5"/>
      <c r="C44" s="5"/>
      <c r="D44" s="11"/>
      <c r="E44" s="7"/>
      <c r="G44" s="5"/>
      <c r="H44" s="5"/>
      <c r="I44" s="11"/>
      <c r="J44" s="7"/>
      <c r="L44" s="5" t="s">
        <v>103</v>
      </c>
      <c r="M44" s="6">
        <v>32</v>
      </c>
      <c r="N44" s="11">
        <v>40000</v>
      </c>
      <c r="O44" s="7">
        <f t="shared" si="8"/>
        <v>1280000</v>
      </c>
      <c r="P44" s="14"/>
      <c r="Q44" s="5" t="s">
        <v>103</v>
      </c>
      <c r="R44" s="6">
        <v>32</v>
      </c>
      <c r="S44" s="11">
        <v>40000</v>
      </c>
      <c r="T44" s="7">
        <f t="shared" si="9"/>
        <v>1280000</v>
      </c>
      <c r="V44" s="5" t="s">
        <v>103</v>
      </c>
      <c r="W44" s="6">
        <v>32</v>
      </c>
      <c r="X44" s="11">
        <v>40000</v>
      </c>
      <c r="Y44" s="7">
        <f t="shared" si="10"/>
        <v>1280000</v>
      </c>
      <c r="AA44" s="5" t="s">
        <v>103</v>
      </c>
      <c r="AB44" s="6">
        <v>32</v>
      </c>
      <c r="AC44" s="11">
        <v>40000</v>
      </c>
      <c r="AD44" s="7">
        <f t="shared" si="11"/>
        <v>1280000</v>
      </c>
    </row>
    <row r="45" spans="2:30" ht="21" thickBot="1" x14ac:dyDescent="0.35">
      <c r="B45" s="5"/>
      <c r="C45" s="5"/>
      <c r="D45" s="11"/>
      <c r="E45" s="7"/>
      <c r="G45" s="5"/>
      <c r="H45" s="5"/>
      <c r="I45" s="11"/>
      <c r="J45" s="7"/>
      <c r="L45" s="5" t="s">
        <v>105</v>
      </c>
      <c r="M45" s="6">
        <v>32</v>
      </c>
      <c r="N45" s="11">
        <v>40000</v>
      </c>
      <c r="O45" s="7">
        <f t="shared" si="8"/>
        <v>1280000</v>
      </c>
      <c r="P45" s="14"/>
      <c r="Q45" s="5" t="s">
        <v>105</v>
      </c>
      <c r="R45" s="6">
        <v>32</v>
      </c>
      <c r="S45" s="11">
        <v>40000</v>
      </c>
      <c r="T45" s="7">
        <f t="shared" si="9"/>
        <v>1280000</v>
      </c>
      <c r="V45" s="5" t="s">
        <v>105</v>
      </c>
      <c r="W45" s="6">
        <v>32</v>
      </c>
      <c r="X45" s="11">
        <v>40000</v>
      </c>
      <c r="Y45" s="7">
        <f t="shared" si="10"/>
        <v>1280000</v>
      </c>
      <c r="AA45" s="5" t="s">
        <v>105</v>
      </c>
      <c r="AB45" s="6">
        <v>32</v>
      </c>
      <c r="AC45" s="11">
        <v>40000</v>
      </c>
      <c r="AD45" s="7">
        <f t="shared" si="11"/>
        <v>1280000</v>
      </c>
    </row>
    <row r="46" spans="2:30" ht="21" thickBot="1" x14ac:dyDescent="0.35">
      <c r="B46" s="5"/>
      <c r="C46" s="5"/>
      <c r="D46" s="11"/>
      <c r="E46" s="7"/>
      <c r="G46" s="5"/>
      <c r="H46" s="5"/>
      <c r="I46" s="11"/>
      <c r="J46" s="7"/>
      <c r="L46" s="5" t="s">
        <v>106</v>
      </c>
      <c r="M46" s="6">
        <v>32</v>
      </c>
      <c r="N46" s="11">
        <v>40000</v>
      </c>
      <c r="O46" s="7">
        <f t="shared" si="8"/>
        <v>1280000</v>
      </c>
      <c r="P46" s="14"/>
      <c r="Q46" s="5" t="s">
        <v>106</v>
      </c>
      <c r="R46" s="6">
        <v>32</v>
      </c>
      <c r="S46" s="11">
        <v>40000</v>
      </c>
      <c r="T46" s="7">
        <f t="shared" si="9"/>
        <v>1280000</v>
      </c>
      <c r="V46" s="5" t="s">
        <v>106</v>
      </c>
      <c r="W46" s="6">
        <v>32</v>
      </c>
      <c r="X46" s="11">
        <v>40000</v>
      </c>
      <c r="Y46" s="7">
        <f t="shared" si="10"/>
        <v>1280000</v>
      </c>
      <c r="AA46" s="5" t="s">
        <v>106</v>
      </c>
      <c r="AB46" s="6">
        <v>32</v>
      </c>
      <c r="AC46" s="11">
        <v>40000</v>
      </c>
      <c r="AD46" s="7">
        <f t="shared" si="11"/>
        <v>1280000</v>
      </c>
    </row>
    <row r="47" spans="2:30" ht="21" thickBot="1" x14ac:dyDescent="0.35">
      <c r="B47" s="5"/>
      <c r="C47" s="5"/>
      <c r="D47" s="11"/>
      <c r="E47" s="7"/>
      <c r="G47" s="5"/>
      <c r="H47" s="5"/>
      <c r="I47" s="11"/>
      <c r="J47" s="7"/>
      <c r="L47" s="5" t="s">
        <v>107</v>
      </c>
      <c r="M47" s="6">
        <v>30</v>
      </c>
      <c r="N47" s="11">
        <v>31000</v>
      </c>
      <c r="O47" s="7">
        <f t="shared" si="8"/>
        <v>930000</v>
      </c>
      <c r="P47" s="14"/>
      <c r="Q47" s="5" t="s">
        <v>107</v>
      </c>
      <c r="R47" s="6">
        <v>30</v>
      </c>
      <c r="S47" s="11">
        <v>31000</v>
      </c>
      <c r="T47" s="7">
        <f t="shared" si="9"/>
        <v>930000</v>
      </c>
      <c r="V47" s="5" t="s">
        <v>107</v>
      </c>
      <c r="W47" s="6">
        <v>30</v>
      </c>
      <c r="X47" s="11">
        <v>31000</v>
      </c>
      <c r="Y47" s="7">
        <f t="shared" si="10"/>
        <v>930000</v>
      </c>
      <c r="AA47" s="5" t="s">
        <v>107</v>
      </c>
      <c r="AB47" s="6">
        <v>30</v>
      </c>
      <c r="AC47" s="11">
        <v>31000</v>
      </c>
      <c r="AD47" s="7">
        <f t="shared" si="11"/>
        <v>930000</v>
      </c>
    </row>
    <row r="48" spans="2:30" ht="21" customHeight="1" thickBot="1" x14ac:dyDescent="0.35">
      <c r="B48" s="5"/>
      <c r="C48" s="5"/>
      <c r="D48" s="11"/>
      <c r="E48" s="7"/>
      <c r="G48" s="5"/>
      <c r="H48" s="5"/>
      <c r="I48" s="11"/>
      <c r="J48" s="7"/>
      <c r="L48" s="5" t="s">
        <v>109</v>
      </c>
      <c r="M48" s="6">
        <v>15</v>
      </c>
      <c r="N48" s="11">
        <v>180000</v>
      </c>
      <c r="O48" s="7">
        <f t="shared" si="8"/>
        <v>2700000</v>
      </c>
      <c r="P48" s="14"/>
      <c r="Q48" s="5" t="s">
        <v>109</v>
      </c>
      <c r="R48" s="6">
        <v>15</v>
      </c>
      <c r="S48" s="11">
        <v>180000</v>
      </c>
      <c r="T48" s="7">
        <f t="shared" si="9"/>
        <v>2700000</v>
      </c>
      <c r="V48" s="5" t="s">
        <v>109</v>
      </c>
      <c r="W48" s="6">
        <v>15</v>
      </c>
      <c r="X48" s="11">
        <v>205000</v>
      </c>
      <c r="Y48" s="7">
        <f t="shared" si="10"/>
        <v>3075000</v>
      </c>
      <c r="AA48" s="5" t="s">
        <v>109</v>
      </c>
      <c r="AB48" s="6">
        <v>15</v>
      </c>
      <c r="AC48" s="11">
        <v>240000</v>
      </c>
      <c r="AD48" s="7">
        <f t="shared" si="11"/>
        <v>3600000</v>
      </c>
    </row>
    <row r="49" spans="2:30" ht="21" customHeight="1" thickBot="1" x14ac:dyDescent="0.35">
      <c r="B49" s="5"/>
      <c r="C49" s="5"/>
      <c r="D49" s="11"/>
      <c r="E49" s="7"/>
      <c r="G49" s="5"/>
      <c r="H49" s="5"/>
      <c r="I49" s="11"/>
      <c r="J49" s="7"/>
      <c r="L49" s="5" t="s">
        <v>109</v>
      </c>
      <c r="M49" s="6">
        <v>15</v>
      </c>
      <c r="N49" s="11">
        <v>180000</v>
      </c>
      <c r="O49" s="7">
        <f t="shared" si="8"/>
        <v>2700000</v>
      </c>
      <c r="P49" s="14"/>
      <c r="Q49" s="5" t="s">
        <v>109</v>
      </c>
      <c r="R49" s="6">
        <v>15</v>
      </c>
      <c r="S49" s="11">
        <v>180000</v>
      </c>
      <c r="T49" s="7">
        <f t="shared" si="9"/>
        <v>2700000</v>
      </c>
      <c r="V49" s="5" t="s">
        <v>109</v>
      </c>
      <c r="W49" s="6">
        <v>15</v>
      </c>
      <c r="X49" s="11">
        <v>240000</v>
      </c>
      <c r="Y49" s="7">
        <f t="shared" si="10"/>
        <v>3600000</v>
      </c>
      <c r="AA49" s="5" t="s">
        <v>109</v>
      </c>
      <c r="AB49" s="6">
        <v>15</v>
      </c>
      <c r="AC49" s="11">
        <v>180000</v>
      </c>
      <c r="AD49" s="7">
        <f t="shared" si="11"/>
        <v>2700000</v>
      </c>
    </row>
    <row r="50" spans="2:30" ht="21" customHeight="1" thickBot="1" x14ac:dyDescent="0.35">
      <c r="B50" s="5"/>
      <c r="C50" s="5"/>
      <c r="D50" s="11"/>
      <c r="E50" s="7"/>
      <c r="G50" s="5"/>
      <c r="H50" s="5"/>
      <c r="I50" s="11"/>
      <c r="J50" s="7"/>
      <c r="L50" s="5" t="s">
        <v>109</v>
      </c>
      <c r="M50" s="6">
        <v>15</v>
      </c>
      <c r="N50" s="11">
        <v>180000</v>
      </c>
      <c r="O50" s="7">
        <f t="shared" si="8"/>
        <v>2700000</v>
      </c>
      <c r="P50" s="14"/>
      <c r="Q50" s="5" t="s">
        <v>109</v>
      </c>
      <c r="R50" s="6">
        <v>15</v>
      </c>
      <c r="S50" s="11">
        <v>205000</v>
      </c>
      <c r="T50" s="7">
        <f t="shared" si="9"/>
        <v>3075000</v>
      </c>
      <c r="V50" s="5" t="s">
        <v>109</v>
      </c>
      <c r="W50" s="6">
        <v>15</v>
      </c>
      <c r="X50" s="11">
        <v>180000</v>
      </c>
      <c r="Y50" s="7">
        <f t="shared" si="10"/>
        <v>2700000</v>
      </c>
      <c r="AA50" s="5" t="s">
        <v>109</v>
      </c>
      <c r="AB50" s="6">
        <v>15</v>
      </c>
      <c r="AC50" s="11">
        <v>180000</v>
      </c>
      <c r="AD50" s="7">
        <f t="shared" si="11"/>
        <v>2700000</v>
      </c>
    </row>
    <row r="51" spans="2:30" ht="21" thickBot="1" x14ac:dyDescent="0.35">
      <c r="B51" s="5"/>
      <c r="C51" s="5"/>
      <c r="D51" s="11"/>
      <c r="E51" s="7"/>
      <c r="G51" s="5"/>
      <c r="H51" s="5"/>
      <c r="I51" s="11"/>
      <c r="J51" s="7"/>
      <c r="L51" s="5" t="s">
        <v>110</v>
      </c>
      <c r="M51" s="6">
        <v>30</v>
      </c>
      <c r="N51" s="11">
        <v>27000</v>
      </c>
      <c r="O51" s="7">
        <f t="shared" si="8"/>
        <v>810000</v>
      </c>
      <c r="P51" s="14"/>
      <c r="Q51" s="5" t="s">
        <v>110</v>
      </c>
      <c r="R51" s="6">
        <v>30</v>
      </c>
      <c r="S51" s="11">
        <v>27000</v>
      </c>
      <c r="T51" s="7">
        <f t="shared" si="9"/>
        <v>810000</v>
      </c>
      <c r="V51" s="5" t="s">
        <v>110</v>
      </c>
      <c r="W51" s="6">
        <v>30</v>
      </c>
      <c r="X51" s="11">
        <v>27000</v>
      </c>
      <c r="Y51" s="7">
        <f t="shared" si="10"/>
        <v>810000</v>
      </c>
      <c r="AA51" s="5" t="s">
        <v>110</v>
      </c>
      <c r="AB51" s="6">
        <v>30</v>
      </c>
      <c r="AC51" s="11">
        <v>27000</v>
      </c>
      <c r="AD51" s="7">
        <f t="shared" si="11"/>
        <v>810000</v>
      </c>
    </row>
    <row r="52" spans="2:30" ht="21" thickBot="1" x14ac:dyDescent="0.35">
      <c r="B52" s="5"/>
      <c r="C52" s="5"/>
      <c r="D52" s="11"/>
      <c r="E52" s="7"/>
      <c r="G52" s="5"/>
      <c r="H52" s="5"/>
      <c r="I52" s="11"/>
      <c r="J52" s="7"/>
      <c r="L52" s="5" t="s">
        <v>112</v>
      </c>
      <c r="M52" s="6">
        <v>30</v>
      </c>
      <c r="N52" s="11">
        <v>27000</v>
      </c>
      <c r="O52" s="7">
        <f t="shared" si="8"/>
        <v>810000</v>
      </c>
      <c r="P52" s="14"/>
      <c r="Q52" s="5" t="s">
        <v>112</v>
      </c>
      <c r="R52" s="6">
        <v>30</v>
      </c>
      <c r="S52" s="11">
        <v>27000</v>
      </c>
      <c r="T52" s="7">
        <f t="shared" si="9"/>
        <v>810000</v>
      </c>
      <c r="V52" s="5" t="s">
        <v>112</v>
      </c>
      <c r="W52" s="6">
        <v>30</v>
      </c>
      <c r="X52" s="11">
        <v>27000</v>
      </c>
      <c r="Y52" s="7">
        <f t="shared" si="10"/>
        <v>810000</v>
      </c>
      <c r="AA52" s="5" t="s">
        <v>112</v>
      </c>
      <c r="AB52" s="6">
        <v>30</v>
      </c>
      <c r="AC52" s="11">
        <v>27000</v>
      </c>
      <c r="AD52" s="7">
        <f t="shared" si="11"/>
        <v>810000</v>
      </c>
    </row>
    <row r="53" spans="2:30" ht="21" thickBot="1" x14ac:dyDescent="0.35">
      <c r="B53" s="5"/>
      <c r="C53" s="5"/>
      <c r="D53" s="11"/>
      <c r="E53" s="7"/>
      <c r="G53" s="5"/>
      <c r="H53" s="5"/>
      <c r="I53" s="11"/>
      <c r="J53" s="7"/>
      <c r="L53" s="5" t="s">
        <v>112</v>
      </c>
      <c r="M53" s="6">
        <v>30</v>
      </c>
      <c r="N53" s="11">
        <v>27000</v>
      </c>
      <c r="O53" s="7">
        <f t="shared" si="8"/>
        <v>810000</v>
      </c>
      <c r="P53" s="14"/>
      <c r="Q53" s="5" t="s">
        <v>112</v>
      </c>
      <c r="R53" s="6">
        <v>30</v>
      </c>
      <c r="S53" s="11">
        <v>27000</v>
      </c>
      <c r="T53" s="7">
        <f t="shared" si="9"/>
        <v>810000</v>
      </c>
      <c r="V53" s="5" t="s">
        <v>112</v>
      </c>
      <c r="W53" s="6">
        <v>30</v>
      </c>
      <c r="X53" s="11">
        <v>27000</v>
      </c>
      <c r="Y53" s="7">
        <f t="shared" si="10"/>
        <v>810000</v>
      </c>
      <c r="AA53" s="5" t="s">
        <v>112</v>
      </c>
      <c r="AB53" s="6">
        <v>30</v>
      </c>
      <c r="AC53" s="11">
        <v>27000</v>
      </c>
      <c r="AD53" s="7">
        <f t="shared" si="11"/>
        <v>810000</v>
      </c>
    </row>
    <row r="54" spans="2:30" ht="21" thickBot="1" x14ac:dyDescent="0.35">
      <c r="B54" s="12"/>
      <c r="C54" s="5"/>
      <c r="D54" s="11">
        <v>0</v>
      </c>
      <c r="E54" s="7">
        <f t="shared" ref="E54" si="16">C54*D54</f>
        <v>0</v>
      </c>
      <c r="G54" s="12"/>
      <c r="H54" s="5"/>
      <c r="I54" s="11">
        <v>0</v>
      </c>
      <c r="J54" s="7">
        <f t="shared" ref="J54" si="17">H54*I54</f>
        <v>0</v>
      </c>
      <c r="L54" s="8" t="s">
        <v>5</v>
      </c>
      <c r="M54" s="9"/>
      <c r="N54" s="9"/>
      <c r="O54" s="10">
        <f>SUM(O37:O53)</f>
        <v>18706000</v>
      </c>
      <c r="P54" s="14"/>
      <c r="Q54" s="8" t="s">
        <v>5</v>
      </c>
      <c r="R54" s="9"/>
      <c r="S54" s="9"/>
      <c r="T54" s="10">
        <f>SUM(T37:T53)</f>
        <v>19081000</v>
      </c>
      <c r="V54" s="8" t="s">
        <v>5</v>
      </c>
      <c r="W54" s="9"/>
      <c r="X54" s="9"/>
      <c r="Y54" s="10">
        <f>SUM(Y37:Y53)</f>
        <v>19981000</v>
      </c>
      <c r="AA54" s="8" t="s">
        <v>5</v>
      </c>
      <c r="AB54" s="9"/>
      <c r="AC54" s="9"/>
      <c r="AD54" s="10">
        <f>SUM(AD37:AD53)</f>
        <v>19606000</v>
      </c>
    </row>
    <row r="55" spans="2:30" ht="24.75" customHeight="1" thickBot="1" x14ac:dyDescent="0.35">
      <c r="B55" s="8" t="s">
        <v>5</v>
      </c>
      <c r="C55" s="9"/>
      <c r="D55" s="9"/>
      <c r="E55" s="10">
        <f>SUM(E37:E54)</f>
        <v>1108000</v>
      </c>
      <c r="G55" s="8" t="s">
        <v>5</v>
      </c>
      <c r="H55" s="9"/>
      <c r="I55" s="9"/>
      <c r="J55" s="10">
        <f>SUM(J37:J54)</f>
        <v>1513000</v>
      </c>
      <c r="L55" s="15" t="s">
        <v>114</v>
      </c>
      <c r="M55" s="16"/>
      <c r="N55" s="16"/>
      <c r="O55" s="17">
        <f>O36-O54</f>
        <v>2294000</v>
      </c>
      <c r="Q55" s="15" t="s">
        <v>119</v>
      </c>
      <c r="R55" s="16"/>
      <c r="S55" s="16"/>
      <c r="T55" s="17">
        <f>T36-T54</f>
        <v>2219000</v>
      </c>
      <c r="V55" s="15" t="s">
        <v>119</v>
      </c>
      <c r="W55" s="16"/>
      <c r="X55" s="16"/>
      <c r="Y55" s="17">
        <f>Y36-Y54</f>
        <v>2219000</v>
      </c>
      <c r="AA55" s="15" t="s">
        <v>119</v>
      </c>
      <c r="AB55" s="16"/>
      <c r="AC55" s="16"/>
      <c r="AD55" s="17">
        <f>AD36-AD54</f>
        <v>2294000</v>
      </c>
    </row>
    <row r="56" spans="2:30" ht="24.75" customHeight="1" x14ac:dyDescent="0.3"/>
    <row r="57" spans="2:30" ht="24.75" customHeight="1" thickBot="1" x14ac:dyDescent="0.35"/>
    <row r="58" spans="2:30" ht="16.5" customHeight="1" x14ac:dyDescent="0.3">
      <c r="B58" s="39" t="s">
        <v>120</v>
      </c>
      <c r="C58" s="40"/>
      <c r="D58" s="40"/>
      <c r="E58" s="41"/>
      <c r="G58" s="39" t="s">
        <v>121</v>
      </c>
      <c r="H58" s="40"/>
      <c r="I58" s="40"/>
      <c r="J58" s="41"/>
      <c r="L58" s="33" t="s">
        <v>122</v>
      </c>
      <c r="M58" s="34"/>
      <c r="N58" s="34"/>
      <c r="O58" s="35"/>
      <c r="Q58" s="33" t="s">
        <v>123</v>
      </c>
      <c r="R58" s="34"/>
      <c r="S58" s="34"/>
      <c r="T58" s="35"/>
      <c r="V58" s="33" t="s">
        <v>124</v>
      </c>
      <c r="W58" s="34"/>
      <c r="X58" s="34"/>
      <c r="Y58" s="35"/>
      <c r="AA58" s="33" t="s">
        <v>125</v>
      </c>
      <c r="AB58" s="34"/>
      <c r="AC58" s="34"/>
      <c r="AD58" s="35"/>
    </row>
    <row r="59" spans="2:30" ht="17.25" customHeight="1" thickBot="1" x14ac:dyDescent="0.35">
      <c r="B59" s="42"/>
      <c r="C59" s="43"/>
      <c r="D59" s="43"/>
      <c r="E59" s="44"/>
      <c r="G59" s="42"/>
      <c r="H59" s="43"/>
      <c r="I59" s="43"/>
      <c r="J59" s="44"/>
      <c r="L59" s="36"/>
      <c r="M59" s="37"/>
      <c r="N59" s="37"/>
      <c r="O59" s="38"/>
      <c r="Q59" s="36"/>
      <c r="R59" s="37"/>
      <c r="S59" s="37"/>
      <c r="T59" s="38"/>
      <c r="V59" s="36"/>
      <c r="W59" s="37"/>
      <c r="X59" s="37"/>
      <c r="Y59" s="38"/>
      <c r="AA59" s="36"/>
      <c r="AB59" s="37"/>
      <c r="AC59" s="37"/>
      <c r="AD59" s="38"/>
    </row>
    <row r="60" spans="2:30" ht="21" thickBot="1" x14ac:dyDescent="0.35">
      <c r="B60" s="3" t="s">
        <v>0</v>
      </c>
      <c r="C60" s="3" t="s">
        <v>1</v>
      </c>
      <c r="D60" s="3" t="s">
        <v>2</v>
      </c>
      <c r="E60" s="4" t="s">
        <v>3</v>
      </c>
      <c r="G60" s="3" t="s">
        <v>0</v>
      </c>
      <c r="H60" s="3" t="s">
        <v>1</v>
      </c>
      <c r="I60" s="3" t="s">
        <v>2</v>
      </c>
      <c r="J60" s="4" t="s">
        <v>3</v>
      </c>
      <c r="L60" s="3" t="s">
        <v>75</v>
      </c>
      <c r="M60" s="3" t="s">
        <v>1</v>
      </c>
      <c r="N60" s="26" t="s">
        <v>201</v>
      </c>
      <c r="O60" s="4" t="s">
        <v>3</v>
      </c>
      <c r="Q60" s="3" t="s">
        <v>126</v>
      </c>
      <c r="R60" s="3" t="s">
        <v>1</v>
      </c>
      <c r="S60" s="26" t="s">
        <v>201</v>
      </c>
      <c r="T60" s="4" t="s">
        <v>3</v>
      </c>
      <c r="V60" s="3" t="s">
        <v>126</v>
      </c>
      <c r="W60" s="3" t="s">
        <v>1</v>
      </c>
      <c r="X60" s="26" t="s">
        <v>201</v>
      </c>
      <c r="Y60" s="4" t="s">
        <v>3</v>
      </c>
      <c r="AA60" s="3" t="s">
        <v>126</v>
      </c>
      <c r="AB60" s="3" t="s">
        <v>1</v>
      </c>
      <c r="AC60" s="26" t="s">
        <v>201</v>
      </c>
      <c r="AD60" s="4" t="s">
        <v>3</v>
      </c>
    </row>
    <row r="61" spans="2:30" ht="21" thickBot="1" x14ac:dyDescent="0.35">
      <c r="B61" s="5" t="s">
        <v>127</v>
      </c>
      <c r="C61" s="6">
        <v>0</v>
      </c>
      <c r="D61" s="7">
        <v>0</v>
      </c>
      <c r="E61" s="7">
        <f>C61*D61</f>
        <v>0</v>
      </c>
      <c r="G61" s="5" t="s">
        <v>127</v>
      </c>
      <c r="H61" s="6">
        <v>0</v>
      </c>
      <c r="I61" s="7">
        <v>0</v>
      </c>
      <c r="J61" s="7">
        <f>H61*I61</f>
        <v>0</v>
      </c>
      <c r="L61" s="5" t="s">
        <v>128</v>
      </c>
      <c r="M61" s="6">
        <v>30</v>
      </c>
      <c r="N61" s="27">
        <v>670000</v>
      </c>
      <c r="O61" s="7">
        <f>M61*N61</f>
        <v>20100000</v>
      </c>
      <c r="Q61" s="5" t="s">
        <v>128</v>
      </c>
      <c r="R61" s="6">
        <v>30</v>
      </c>
      <c r="S61" s="27">
        <v>684000</v>
      </c>
      <c r="T61" s="7">
        <f>R61*S61</f>
        <v>20520000</v>
      </c>
      <c r="V61" s="5" t="s">
        <v>128</v>
      </c>
      <c r="W61" s="6">
        <v>30</v>
      </c>
      <c r="X61" s="27">
        <v>705000</v>
      </c>
      <c r="Y61" s="7">
        <f>W61*X61</f>
        <v>21150000</v>
      </c>
      <c r="AA61" s="5" t="s">
        <v>128</v>
      </c>
      <c r="AB61" s="6">
        <v>30</v>
      </c>
      <c r="AC61" s="27">
        <v>695000</v>
      </c>
      <c r="AD61" s="7">
        <f>AB61*AC61</f>
        <v>20850000</v>
      </c>
    </row>
    <row r="62" spans="2:30" ht="21" thickBot="1" x14ac:dyDescent="0.35">
      <c r="B62" s="5" t="s">
        <v>4</v>
      </c>
      <c r="C62" s="6">
        <v>10</v>
      </c>
      <c r="D62" s="7">
        <v>255000</v>
      </c>
      <c r="E62" s="7">
        <f>C62*D62</f>
        <v>2550000</v>
      </c>
      <c r="G62" s="5" t="s">
        <v>4</v>
      </c>
      <c r="H62" s="6">
        <v>15</v>
      </c>
      <c r="I62" s="7">
        <v>230000</v>
      </c>
      <c r="J62" s="7">
        <f>H62*I62</f>
        <v>3450000</v>
      </c>
      <c r="L62" s="5" t="s">
        <v>129</v>
      </c>
      <c r="M62" s="6">
        <v>30</v>
      </c>
      <c r="N62" s="27">
        <f>N61-45000</f>
        <v>625000</v>
      </c>
      <c r="O62" s="7">
        <f>M62*N62</f>
        <v>18750000</v>
      </c>
      <c r="Q62" s="5" t="s">
        <v>129</v>
      </c>
      <c r="R62" s="6">
        <v>30</v>
      </c>
      <c r="S62" s="27">
        <f>S61-45000</f>
        <v>639000</v>
      </c>
      <c r="T62" s="7">
        <f>R62*S62</f>
        <v>19170000</v>
      </c>
      <c r="V62" s="5" t="s">
        <v>129</v>
      </c>
      <c r="W62" s="6">
        <v>30</v>
      </c>
      <c r="X62" s="27">
        <f>X61-45000</f>
        <v>660000</v>
      </c>
      <c r="Y62" s="7">
        <f>W62*X62</f>
        <v>19800000</v>
      </c>
      <c r="AA62" s="5" t="s">
        <v>129</v>
      </c>
      <c r="AB62" s="6">
        <v>30</v>
      </c>
      <c r="AC62" s="27">
        <f>AC61-45000</f>
        <v>650000</v>
      </c>
      <c r="AD62" s="7">
        <f>AB62*AC62</f>
        <v>19500000</v>
      </c>
    </row>
    <row r="63" spans="2:30" ht="21" thickBot="1" x14ac:dyDescent="0.35">
      <c r="B63" s="5"/>
      <c r="C63" s="6"/>
      <c r="D63" s="7"/>
      <c r="E63" s="7"/>
      <c r="G63" s="5"/>
      <c r="H63" s="6"/>
      <c r="I63" s="7"/>
      <c r="J63" s="7"/>
      <c r="L63" s="21" t="s">
        <v>130</v>
      </c>
      <c r="M63" s="22">
        <v>30</v>
      </c>
      <c r="N63" s="27">
        <f>O63/M63</f>
        <v>596533.33333333337</v>
      </c>
      <c r="O63" s="23">
        <f>O82</f>
        <v>17896000</v>
      </c>
      <c r="Q63" s="21" t="s">
        <v>81</v>
      </c>
      <c r="R63" s="22">
        <v>30</v>
      </c>
      <c r="S63" s="27">
        <f>T63/R63</f>
        <v>607033.33333333337</v>
      </c>
      <c r="T63" s="23">
        <f>T82</f>
        <v>18211000</v>
      </c>
      <c r="V63" s="21" t="s">
        <v>131</v>
      </c>
      <c r="W63" s="22">
        <v>30</v>
      </c>
      <c r="X63" s="27">
        <f>Y63/W63</f>
        <v>628533.33333333337</v>
      </c>
      <c r="Y63" s="23">
        <f>Y82</f>
        <v>18856000</v>
      </c>
      <c r="AA63" s="21" t="s">
        <v>131</v>
      </c>
      <c r="AB63" s="22">
        <v>30</v>
      </c>
      <c r="AC63" s="27">
        <f>AD63/AB63</f>
        <v>618033.33333333337</v>
      </c>
      <c r="AD63" s="23">
        <f>AD82</f>
        <v>18541000</v>
      </c>
    </row>
    <row r="64" spans="2:30" ht="21" thickBot="1" x14ac:dyDescent="0.35">
      <c r="B64" s="8" t="s">
        <v>5</v>
      </c>
      <c r="C64" s="9"/>
      <c r="D64" s="9"/>
      <c r="E64" s="10"/>
      <c r="G64" s="8" t="s">
        <v>5</v>
      </c>
      <c r="H64" s="9"/>
      <c r="I64" s="9"/>
      <c r="J64" s="10"/>
      <c r="L64" s="8" t="s">
        <v>5</v>
      </c>
      <c r="M64" s="9"/>
      <c r="N64" s="9"/>
      <c r="O64" s="10">
        <f>O61</f>
        <v>20100000</v>
      </c>
      <c r="Q64" s="8" t="s">
        <v>5</v>
      </c>
      <c r="R64" s="9"/>
      <c r="S64" s="9"/>
      <c r="T64" s="10">
        <f>T61</f>
        <v>20520000</v>
      </c>
      <c r="V64" s="8" t="s">
        <v>5</v>
      </c>
      <c r="W64" s="9"/>
      <c r="X64" s="9"/>
      <c r="Y64" s="10">
        <f>Y61</f>
        <v>21150000</v>
      </c>
      <c r="AA64" s="8" t="s">
        <v>5</v>
      </c>
      <c r="AB64" s="9"/>
      <c r="AC64" s="9"/>
      <c r="AD64" s="10">
        <f>AD61</f>
        <v>20850000</v>
      </c>
    </row>
    <row r="65" spans="2:30" ht="21" thickBot="1" x14ac:dyDescent="0.35">
      <c r="B65" s="5" t="s">
        <v>83</v>
      </c>
      <c r="C65" s="6">
        <v>1</v>
      </c>
      <c r="D65" s="11">
        <v>250000</v>
      </c>
      <c r="E65" s="7">
        <f t="shared" ref="E65:E66" si="18">C65*D65</f>
        <v>250000</v>
      </c>
      <c r="G65" s="5" t="s">
        <v>83</v>
      </c>
      <c r="H65" s="6">
        <v>1</v>
      </c>
      <c r="I65" s="11">
        <v>250000</v>
      </c>
      <c r="J65" s="7">
        <f t="shared" ref="J65:J66" si="19">H65*I65</f>
        <v>250000</v>
      </c>
      <c r="L65" s="5" t="s">
        <v>85</v>
      </c>
      <c r="M65" s="6">
        <v>1</v>
      </c>
      <c r="N65" s="11">
        <v>440000</v>
      </c>
      <c r="O65" s="7">
        <f t="shared" ref="O65:O81" si="20">M65*N65</f>
        <v>440000</v>
      </c>
      <c r="Q65" s="5" t="s">
        <v>132</v>
      </c>
      <c r="R65" s="6">
        <v>1</v>
      </c>
      <c r="S65" s="11">
        <v>440000</v>
      </c>
      <c r="T65" s="7">
        <f t="shared" ref="T65:T81" si="21">R65*S65</f>
        <v>440000</v>
      </c>
      <c r="V65" s="5" t="s">
        <v>132</v>
      </c>
      <c r="W65" s="6">
        <v>1</v>
      </c>
      <c r="X65" s="11">
        <v>440000</v>
      </c>
      <c r="Y65" s="7">
        <f t="shared" ref="Y65:Y81" si="22">W65*X65</f>
        <v>440000</v>
      </c>
      <c r="AA65" s="5" t="s">
        <v>85</v>
      </c>
      <c r="AB65" s="6">
        <v>1</v>
      </c>
      <c r="AC65" s="11">
        <v>440000</v>
      </c>
      <c r="AD65" s="7">
        <f t="shared" ref="AD65:AD81" si="23">AB65*AC65</f>
        <v>440000</v>
      </c>
    </row>
    <row r="66" spans="2:30" ht="21" thickBot="1" x14ac:dyDescent="0.35">
      <c r="B66" s="5" t="s">
        <v>133</v>
      </c>
      <c r="C66" s="5">
        <v>6</v>
      </c>
      <c r="D66" s="11">
        <v>8000</v>
      </c>
      <c r="E66" s="7">
        <f t="shared" si="18"/>
        <v>48000</v>
      </c>
      <c r="G66" s="5" t="s">
        <v>87</v>
      </c>
      <c r="H66" s="5">
        <v>6</v>
      </c>
      <c r="I66" s="11">
        <v>8000</v>
      </c>
      <c r="J66" s="7">
        <f t="shared" si="19"/>
        <v>48000</v>
      </c>
      <c r="L66" s="5" t="s">
        <v>89</v>
      </c>
      <c r="M66" s="5">
        <v>2</v>
      </c>
      <c r="N66" s="11">
        <v>150000</v>
      </c>
      <c r="O66" s="7">
        <f t="shared" si="20"/>
        <v>300000</v>
      </c>
      <c r="Q66" s="5" t="s">
        <v>89</v>
      </c>
      <c r="R66" s="5">
        <v>2</v>
      </c>
      <c r="S66" s="11">
        <v>150000</v>
      </c>
      <c r="T66" s="7">
        <f t="shared" si="21"/>
        <v>300000</v>
      </c>
      <c r="V66" s="5" t="s">
        <v>89</v>
      </c>
      <c r="W66" s="5">
        <v>2</v>
      </c>
      <c r="X66" s="11">
        <v>150000</v>
      </c>
      <c r="Y66" s="7">
        <f t="shared" si="22"/>
        <v>300000</v>
      </c>
      <c r="AA66" s="5" t="s">
        <v>89</v>
      </c>
      <c r="AB66" s="5">
        <v>2</v>
      </c>
      <c r="AC66" s="11">
        <v>150000</v>
      </c>
      <c r="AD66" s="7">
        <f t="shared" si="23"/>
        <v>300000</v>
      </c>
    </row>
    <row r="67" spans="2:30" ht="21" thickBot="1" x14ac:dyDescent="0.35">
      <c r="B67" s="5"/>
      <c r="C67" s="5"/>
      <c r="D67" s="11"/>
      <c r="E67" s="7"/>
      <c r="G67" s="5"/>
      <c r="H67" s="5"/>
      <c r="I67" s="11"/>
      <c r="J67" s="7"/>
      <c r="L67" s="5" t="s">
        <v>134</v>
      </c>
      <c r="M67" s="5">
        <v>1</v>
      </c>
      <c r="N67" s="11">
        <v>150000</v>
      </c>
      <c r="O67" s="7">
        <f t="shared" si="20"/>
        <v>150000</v>
      </c>
      <c r="Q67" s="5" t="s">
        <v>134</v>
      </c>
      <c r="R67" s="5">
        <v>1</v>
      </c>
      <c r="S67" s="11">
        <v>150000</v>
      </c>
      <c r="T67" s="7">
        <f t="shared" si="21"/>
        <v>150000</v>
      </c>
      <c r="V67" s="5" t="s">
        <v>91</v>
      </c>
      <c r="W67" s="5">
        <v>1</v>
      </c>
      <c r="X67" s="11">
        <v>150000</v>
      </c>
      <c r="Y67" s="7">
        <f t="shared" si="22"/>
        <v>150000</v>
      </c>
      <c r="AA67" s="5" t="s">
        <v>134</v>
      </c>
      <c r="AB67" s="5">
        <v>1</v>
      </c>
      <c r="AC67" s="11">
        <v>150000</v>
      </c>
      <c r="AD67" s="7">
        <f t="shared" si="23"/>
        <v>150000</v>
      </c>
    </row>
    <row r="68" spans="2:30" ht="21" thickBot="1" x14ac:dyDescent="0.35">
      <c r="B68" s="5" t="s">
        <v>135</v>
      </c>
      <c r="C68" s="6">
        <v>10</v>
      </c>
      <c r="D68" s="11">
        <v>25000</v>
      </c>
      <c r="E68" s="7">
        <f t="shared" ref="E68:E69" si="24">C68*D68</f>
        <v>250000</v>
      </c>
      <c r="G68" s="5" t="s">
        <v>135</v>
      </c>
      <c r="H68" s="6">
        <v>15</v>
      </c>
      <c r="I68" s="11">
        <v>25000</v>
      </c>
      <c r="J68" s="7">
        <f t="shared" ref="J68:J69" si="25">H68*I68</f>
        <v>375000</v>
      </c>
      <c r="L68" s="5" t="s">
        <v>136</v>
      </c>
      <c r="M68" s="6">
        <v>3</v>
      </c>
      <c r="N68" s="11">
        <v>12000</v>
      </c>
      <c r="O68" s="7">
        <f t="shared" si="20"/>
        <v>36000</v>
      </c>
      <c r="P68" s="14"/>
      <c r="Q68" s="5" t="s">
        <v>136</v>
      </c>
      <c r="R68" s="6">
        <v>3</v>
      </c>
      <c r="S68" s="11">
        <v>12000</v>
      </c>
      <c r="T68" s="7">
        <f t="shared" si="21"/>
        <v>36000</v>
      </c>
      <c r="V68" s="5" t="s">
        <v>136</v>
      </c>
      <c r="W68" s="6">
        <v>3</v>
      </c>
      <c r="X68" s="11">
        <v>12000</v>
      </c>
      <c r="Y68" s="7">
        <f t="shared" si="22"/>
        <v>36000</v>
      </c>
      <c r="AA68" s="5" t="s">
        <v>136</v>
      </c>
      <c r="AB68" s="6">
        <v>3</v>
      </c>
      <c r="AC68" s="11">
        <v>12000</v>
      </c>
      <c r="AD68" s="7">
        <f t="shared" si="23"/>
        <v>36000</v>
      </c>
    </row>
    <row r="69" spans="2:30" ht="21" thickBot="1" x14ac:dyDescent="0.35">
      <c r="B69" s="5" t="s">
        <v>137</v>
      </c>
      <c r="C69" s="5">
        <v>10</v>
      </c>
      <c r="D69" s="11">
        <v>2000</v>
      </c>
      <c r="E69" s="7">
        <f t="shared" si="24"/>
        <v>20000</v>
      </c>
      <c r="G69" s="5" t="s">
        <v>137</v>
      </c>
      <c r="H69" s="5">
        <v>15</v>
      </c>
      <c r="I69" s="11">
        <v>2000</v>
      </c>
      <c r="J69" s="7">
        <f t="shared" si="25"/>
        <v>30000</v>
      </c>
      <c r="L69" s="5" t="s">
        <v>138</v>
      </c>
      <c r="M69" s="6">
        <v>30</v>
      </c>
      <c r="N69" s="11">
        <v>28000</v>
      </c>
      <c r="O69" s="7">
        <f t="shared" si="20"/>
        <v>840000</v>
      </c>
      <c r="P69" s="14"/>
      <c r="Q69" s="5" t="s">
        <v>138</v>
      </c>
      <c r="R69" s="6">
        <v>30</v>
      </c>
      <c r="S69" s="11">
        <v>28000</v>
      </c>
      <c r="T69" s="7">
        <f t="shared" si="21"/>
        <v>840000</v>
      </c>
      <c r="V69" s="5" t="s">
        <v>138</v>
      </c>
      <c r="W69" s="6">
        <v>30</v>
      </c>
      <c r="X69" s="11">
        <v>28000</v>
      </c>
      <c r="Y69" s="7">
        <f t="shared" si="22"/>
        <v>840000</v>
      </c>
      <c r="AA69" s="5" t="s">
        <v>138</v>
      </c>
      <c r="AB69" s="6">
        <v>30</v>
      </c>
      <c r="AC69" s="11">
        <v>28000</v>
      </c>
      <c r="AD69" s="7">
        <f t="shared" si="23"/>
        <v>840000</v>
      </c>
    </row>
    <row r="70" spans="2:30" ht="21" thickBot="1" x14ac:dyDescent="0.35">
      <c r="B70" s="5"/>
      <c r="C70" s="5"/>
      <c r="D70" s="11"/>
      <c r="E70" s="7"/>
      <c r="G70" s="5"/>
      <c r="H70" s="5"/>
      <c r="I70" s="11"/>
      <c r="J70" s="7"/>
      <c r="L70" s="5" t="s">
        <v>139</v>
      </c>
      <c r="M70" s="6">
        <v>30</v>
      </c>
      <c r="N70" s="11">
        <v>12000</v>
      </c>
      <c r="O70" s="7">
        <f t="shared" si="20"/>
        <v>360000</v>
      </c>
      <c r="P70" s="14"/>
      <c r="Q70" s="5" t="s">
        <v>139</v>
      </c>
      <c r="R70" s="6">
        <v>30</v>
      </c>
      <c r="S70" s="11">
        <v>12000</v>
      </c>
      <c r="T70" s="7">
        <f t="shared" si="21"/>
        <v>360000</v>
      </c>
      <c r="V70" s="5" t="s">
        <v>139</v>
      </c>
      <c r="W70" s="6">
        <v>30</v>
      </c>
      <c r="X70" s="11">
        <v>12000</v>
      </c>
      <c r="Y70" s="7">
        <f t="shared" si="22"/>
        <v>360000</v>
      </c>
      <c r="AA70" s="5" t="s">
        <v>139</v>
      </c>
      <c r="AB70" s="6">
        <v>30</v>
      </c>
      <c r="AC70" s="11">
        <v>12000</v>
      </c>
      <c r="AD70" s="7">
        <f t="shared" si="23"/>
        <v>360000</v>
      </c>
    </row>
    <row r="71" spans="2:30" ht="21" thickBot="1" x14ac:dyDescent="0.35">
      <c r="B71" s="5" t="s">
        <v>140</v>
      </c>
      <c r="C71" s="5">
        <v>6</v>
      </c>
      <c r="D71" s="11">
        <v>90000</v>
      </c>
      <c r="E71" s="7">
        <f t="shared" ref="E71" si="26">C71*D71</f>
        <v>540000</v>
      </c>
      <c r="F71" s="13" t="s">
        <v>100</v>
      </c>
      <c r="G71" s="5" t="s">
        <v>98</v>
      </c>
      <c r="H71" s="5">
        <v>9</v>
      </c>
      <c r="I71" s="11">
        <v>90000</v>
      </c>
      <c r="J71" s="7">
        <f t="shared" ref="J71" si="27">H71*I71</f>
        <v>810000</v>
      </c>
      <c r="L71" s="5" t="s">
        <v>141</v>
      </c>
      <c r="M71" s="6">
        <v>32</v>
      </c>
      <c r="N71" s="11">
        <v>40000</v>
      </c>
      <c r="O71" s="7">
        <f t="shared" si="20"/>
        <v>1280000</v>
      </c>
      <c r="P71" s="14"/>
      <c r="Q71" s="5" t="s">
        <v>141</v>
      </c>
      <c r="R71" s="6">
        <v>32</v>
      </c>
      <c r="S71" s="11">
        <v>40000</v>
      </c>
      <c r="T71" s="7">
        <f t="shared" si="21"/>
        <v>1280000</v>
      </c>
      <c r="V71" s="5" t="s">
        <v>141</v>
      </c>
      <c r="W71" s="6">
        <v>32</v>
      </c>
      <c r="X71" s="11">
        <v>40000</v>
      </c>
      <c r="Y71" s="7">
        <f t="shared" si="22"/>
        <v>1280000</v>
      </c>
      <c r="AA71" s="5" t="s">
        <v>141</v>
      </c>
      <c r="AB71" s="6">
        <v>32</v>
      </c>
      <c r="AC71" s="11">
        <v>40000</v>
      </c>
      <c r="AD71" s="7">
        <f t="shared" si="23"/>
        <v>1280000</v>
      </c>
    </row>
    <row r="72" spans="2:30" ht="21" thickBot="1" x14ac:dyDescent="0.35">
      <c r="B72" s="5"/>
      <c r="C72" s="5"/>
      <c r="D72" s="11"/>
      <c r="E72" s="7"/>
      <c r="G72" s="5"/>
      <c r="H72" s="5"/>
      <c r="I72" s="11"/>
      <c r="J72" s="7"/>
      <c r="L72" s="5" t="s">
        <v>142</v>
      </c>
      <c r="M72" s="6">
        <v>32</v>
      </c>
      <c r="N72" s="11">
        <v>40000</v>
      </c>
      <c r="O72" s="7">
        <f t="shared" si="20"/>
        <v>1280000</v>
      </c>
      <c r="P72" s="14"/>
      <c r="Q72" s="5" t="s">
        <v>142</v>
      </c>
      <c r="R72" s="6">
        <v>32</v>
      </c>
      <c r="S72" s="11">
        <v>40000</v>
      </c>
      <c r="T72" s="7">
        <f t="shared" si="21"/>
        <v>1280000</v>
      </c>
      <c r="V72" s="5" t="s">
        <v>142</v>
      </c>
      <c r="W72" s="6">
        <v>32</v>
      </c>
      <c r="X72" s="11">
        <v>40000</v>
      </c>
      <c r="Y72" s="7">
        <f t="shared" si="22"/>
        <v>1280000</v>
      </c>
      <c r="AA72" s="5" t="s">
        <v>142</v>
      </c>
      <c r="AB72" s="6">
        <v>32</v>
      </c>
      <c r="AC72" s="11">
        <v>40000</v>
      </c>
      <c r="AD72" s="7">
        <f t="shared" si="23"/>
        <v>1280000</v>
      </c>
    </row>
    <row r="73" spans="2:30" ht="21" thickBot="1" x14ac:dyDescent="0.35">
      <c r="B73" s="5"/>
      <c r="C73" s="5"/>
      <c r="D73" s="11"/>
      <c r="E73" s="7"/>
      <c r="G73" s="5"/>
      <c r="H73" s="5"/>
      <c r="I73" s="11"/>
      <c r="J73" s="7"/>
      <c r="L73" s="5" t="s">
        <v>143</v>
      </c>
      <c r="M73" s="6">
        <v>32</v>
      </c>
      <c r="N73" s="11">
        <v>40000</v>
      </c>
      <c r="O73" s="7">
        <f t="shared" si="20"/>
        <v>1280000</v>
      </c>
      <c r="P73" s="14"/>
      <c r="Q73" s="5" t="s">
        <v>143</v>
      </c>
      <c r="R73" s="6">
        <v>32</v>
      </c>
      <c r="S73" s="11">
        <v>40000</v>
      </c>
      <c r="T73" s="7">
        <f t="shared" si="21"/>
        <v>1280000</v>
      </c>
      <c r="V73" s="5" t="s">
        <v>104</v>
      </c>
      <c r="W73" s="6">
        <v>32</v>
      </c>
      <c r="X73" s="11">
        <v>40000</v>
      </c>
      <c r="Y73" s="7">
        <f t="shared" si="22"/>
        <v>1280000</v>
      </c>
      <c r="AA73" s="5" t="s">
        <v>143</v>
      </c>
      <c r="AB73" s="6">
        <v>32</v>
      </c>
      <c r="AC73" s="11">
        <v>40000</v>
      </c>
      <c r="AD73" s="7">
        <f t="shared" si="23"/>
        <v>1280000</v>
      </c>
    </row>
    <row r="74" spans="2:30" ht="21" thickBot="1" x14ac:dyDescent="0.35">
      <c r="B74" s="5"/>
      <c r="C74" s="5"/>
      <c r="D74" s="11"/>
      <c r="E74" s="7"/>
      <c r="G74" s="5"/>
      <c r="H74" s="5"/>
      <c r="I74" s="11"/>
      <c r="J74" s="7"/>
      <c r="L74" s="5" t="s">
        <v>144</v>
      </c>
      <c r="M74" s="6">
        <v>32</v>
      </c>
      <c r="N74" s="11">
        <v>40000</v>
      </c>
      <c r="O74" s="7">
        <f t="shared" si="20"/>
        <v>1280000</v>
      </c>
      <c r="P74" s="14"/>
      <c r="Q74" s="5" t="s">
        <v>144</v>
      </c>
      <c r="R74" s="6">
        <v>32</v>
      </c>
      <c r="S74" s="11">
        <v>40000</v>
      </c>
      <c r="T74" s="7">
        <f t="shared" si="21"/>
        <v>1280000</v>
      </c>
      <c r="V74" s="5" t="s">
        <v>144</v>
      </c>
      <c r="W74" s="6">
        <v>32</v>
      </c>
      <c r="X74" s="11">
        <v>40000</v>
      </c>
      <c r="Y74" s="7">
        <f t="shared" si="22"/>
        <v>1280000</v>
      </c>
      <c r="AA74" s="5" t="s">
        <v>144</v>
      </c>
      <c r="AB74" s="6">
        <v>32</v>
      </c>
      <c r="AC74" s="11">
        <v>40000</v>
      </c>
      <c r="AD74" s="7">
        <f t="shared" si="23"/>
        <v>1280000</v>
      </c>
    </row>
    <row r="75" spans="2:30" ht="21" thickBot="1" x14ac:dyDescent="0.35">
      <c r="B75" s="5"/>
      <c r="C75" s="5"/>
      <c r="D75" s="11"/>
      <c r="E75" s="7"/>
      <c r="G75" s="5"/>
      <c r="H75" s="5"/>
      <c r="I75" s="11"/>
      <c r="J75" s="7"/>
      <c r="L75" s="5" t="s">
        <v>145</v>
      </c>
      <c r="M75" s="6">
        <v>30</v>
      </c>
      <c r="N75" s="11">
        <v>31000</v>
      </c>
      <c r="O75" s="7">
        <f t="shared" si="20"/>
        <v>930000</v>
      </c>
      <c r="P75" s="14"/>
      <c r="Q75" s="5" t="s">
        <v>145</v>
      </c>
      <c r="R75" s="6">
        <v>30</v>
      </c>
      <c r="S75" s="11">
        <v>31000</v>
      </c>
      <c r="T75" s="7">
        <f t="shared" si="21"/>
        <v>930000</v>
      </c>
      <c r="V75" s="5" t="s">
        <v>145</v>
      </c>
      <c r="W75" s="6">
        <v>30</v>
      </c>
      <c r="X75" s="11">
        <v>31000</v>
      </c>
      <c r="Y75" s="7">
        <f t="shared" si="22"/>
        <v>930000</v>
      </c>
      <c r="AA75" s="5" t="s">
        <v>145</v>
      </c>
      <c r="AB75" s="6">
        <v>30</v>
      </c>
      <c r="AC75" s="11">
        <v>31000</v>
      </c>
      <c r="AD75" s="7">
        <f t="shared" si="23"/>
        <v>930000</v>
      </c>
    </row>
    <row r="76" spans="2:30" ht="21" customHeight="1" thickBot="1" x14ac:dyDescent="0.35">
      <c r="B76" s="5"/>
      <c r="C76" s="5"/>
      <c r="D76" s="11"/>
      <c r="E76" s="7"/>
      <c r="G76" s="5"/>
      <c r="H76" s="5"/>
      <c r="I76" s="11"/>
      <c r="J76" s="7"/>
      <c r="L76" s="5" t="s">
        <v>108</v>
      </c>
      <c r="M76" s="6">
        <v>15</v>
      </c>
      <c r="N76" s="11">
        <v>162000</v>
      </c>
      <c r="O76" s="7">
        <f t="shared" si="20"/>
        <v>2430000</v>
      </c>
      <c r="P76" s="14"/>
      <c r="Q76" s="5" t="s">
        <v>146</v>
      </c>
      <c r="R76" s="6">
        <v>15</v>
      </c>
      <c r="S76" s="11">
        <v>162000</v>
      </c>
      <c r="T76" s="7">
        <f t="shared" si="21"/>
        <v>2430000</v>
      </c>
      <c r="V76" s="5" t="s">
        <v>108</v>
      </c>
      <c r="W76" s="6">
        <v>15</v>
      </c>
      <c r="X76" s="11">
        <v>183000</v>
      </c>
      <c r="Y76" s="7">
        <f t="shared" si="22"/>
        <v>2745000</v>
      </c>
      <c r="AA76" s="5" t="s">
        <v>108</v>
      </c>
      <c r="AB76" s="6">
        <v>15</v>
      </c>
      <c r="AC76" s="11">
        <v>205000</v>
      </c>
      <c r="AD76" s="7">
        <f t="shared" si="23"/>
        <v>3075000</v>
      </c>
    </row>
    <row r="77" spans="2:30" ht="21" customHeight="1" thickBot="1" x14ac:dyDescent="0.35">
      <c r="B77" s="5"/>
      <c r="C77" s="5"/>
      <c r="D77" s="11"/>
      <c r="E77" s="7"/>
      <c r="G77" s="5"/>
      <c r="H77" s="5"/>
      <c r="I77" s="11"/>
      <c r="J77" s="7"/>
      <c r="L77" s="5" t="s">
        <v>146</v>
      </c>
      <c r="M77" s="6">
        <v>15</v>
      </c>
      <c r="N77" s="11">
        <v>162000</v>
      </c>
      <c r="O77" s="7">
        <f t="shared" si="20"/>
        <v>2430000</v>
      </c>
      <c r="P77" s="14"/>
      <c r="Q77" s="5" t="s">
        <v>146</v>
      </c>
      <c r="R77" s="6">
        <v>15</v>
      </c>
      <c r="S77" s="11">
        <v>162000</v>
      </c>
      <c r="T77" s="7">
        <f t="shared" si="21"/>
        <v>2430000</v>
      </c>
      <c r="V77" s="5" t="s">
        <v>146</v>
      </c>
      <c r="W77" s="6">
        <v>15</v>
      </c>
      <c r="X77" s="11">
        <v>205000</v>
      </c>
      <c r="Y77" s="7">
        <f t="shared" si="22"/>
        <v>3075000</v>
      </c>
      <c r="AA77" s="5" t="s">
        <v>146</v>
      </c>
      <c r="AB77" s="6">
        <v>15</v>
      </c>
      <c r="AC77" s="11">
        <v>162000</v>
      </c>
      <c r="AD77" s="7">
        <f t="shared" si="23"/>
        <v>2430000</v>
      </c>
    </row>
    <row r="78" spans="2:30" ht="21" customHeight="1" thickBot="1" x14ac:dyDescent="0.35">
      <c r="B78" s="5"/>
      <c r="C78" s="5"/>
      <c r="D78" s="11"/>
      <c r="E78" s="7"/>
      <c r="G78" s="5"/>
      <c r="H78" s="5"/>
      <c r="I78" s="11"/>
      <c r="J78" s="7"/>
      <c r="L78" s="5" t="s">
        <v>146</v>
      </c>
      <c r="M78" s="6">
        <v>15</v>
      </c>
      <c r="N78" s="11">
        <v>162000</v>
      </c>
      <c r="O78" s="7">
        <f t="shared" si="20"/>
        <v>2430000</v>
      </c>
      <c r="P78" s="14"/>
      <c r="Q78" s="5" t="s">
        <v>146</v>
      </c>
      <c r="R78" s="6">
        <v>15</v>
      </c>
      <c r="S78" s="11">
        <v>183000</v>
      </c>
      <c r="T78" s="7">
        <f t="shared" si="21"/>
        <v>2745000</v>
      </c>
      <c r="V78" s="5" t="s">
        <v>146</v>
      </c>
      <c r="W78" s="6">
        <v>15</v>
      </c>
      <c r="X78" s="11">
        <v>162000</v>
      </c>
      <c r="Y78" s="7">
        <f t="shared" si="22"/>
        <v>2430000</v>
      </c>
      <c r="AA78" s="5" t="s">
        <v>146</v>
      </c>
      <c r="AB78" s="6">
        <v>15</v>
      </c>
      <c r="AC78" s="11">
        <v>162000</v>
      </c>
      <c r="AD78" s="7">
        <f t="shared" si="23"/>
        <v>2430000</v>
      </c>
    </row>
    <row r="79" spans="2:30" ht="21" thickBot="1" x14ac:dyDescent="0.35">
      <c r="B79" s="5"/>
      <c r="C79" s="5"/>
      <c r="D79" s="11"/>
      <c r="E79" s="7"/>
      <c r="G79" s="5"/>
      <c r="H79" s="5"/>
      <c r="I79" s="11"/>
      <c r="J79" s="7"/>
      <c r="L79" s="5" t="s">
        <v>147</v>
      </c>
      <c r="M79" s="6">
        <v>30</v>
      </c>
      <c r="N79" s="11">
        <v>27000</v>
      </c>
      <c r="O79" s="7">
        <f t="shared" si="20"/>
        <v>810000</v>
      </c>
      <c r="P79" s="14"/>
      <c r="Q79" s="5" t="s">
        <v>147</v>
      </c>
      <c r="R79" s="6">
        <v>30</v>
      </c>
      <c r="S79" s="11">
        <v>27000</v>
      </c>
      <c r="T79" s="7">
        <f t="shared" si="21"/>
        <v>810000</v>
      </c>
      <c r="V79" s="5" t="s">
        <v>147</v>
      </c>
      <c r="W79" s="6">
        <v>30</v>
      </c>
      <c r="X79" s="11">
        <v>27000</v>
      </c>
      <c r="Y79" s="7">
        <f t="shared" si="22"/>
        <v>810000</v>
      </c>
      <c r="AA79" s="5" t="s">
        <v>147</v>
      </c>
      <c r="AB79" s="6">
        <v>30</v>
      </c>
      <c r="AC79" s="11">
        <v>27000</v>
      </c>
      <c r="AD79" s="7">
        <f t="shared" si="23"/>
        <v>810000</v>
      </c>
    </row>
    <row r="80" spans="2:30" ht="21" thickBot="1" x14ac:dyDescent="0.35">
      <c r="B80" s="5"/>
      <c r="C80" s="5"/>
      <c r="D80" s="11"/>
      <c r="E80" s="7"/>
      <c r="G80" s="5"/>
      <c r="H80" s="5"/>
      <c r="I80" s="11"/>
      <c r="J80" s="7"/>
      <c r="L80" s="5" t="s">
        <v>111</v>
      </c>
      <c r="M80" s="6">
        <v>30</v>
      </c>
      <c r="N80" s="11">
        <v>27000</v>
      </c>
      <c r="O80" s="7">
        <f t="shared" si="20"/>
        <v>810000</v>
      </c>
      <c r="P80" s="14"/>
      <c r="Q80" s="5" t="s">
        <v>111</v>
      </c>
      <c r="R80" s="6">
        <v>30</v>
      </c>
      <c r="S80" s="11">
        <v>27000</v>
      </c>
      <c r="T80" s="7">
        <f t="shared" si="21"/>
        <v>810000</v>
      </c>
      <c r="V80" s="5" t="s">
        <v>148</v>
      </c>
      <c r="W80" s="6">
        <v>30</v>
      </c>
      <c r="X80" s="11">
        <v>27000</v>
      </c>
      <c r="Y80" s="7">
        <f t="shared" si="22"/>
        <v>810000</v>
      </c>
      <c r="AA80" s="5" t="s">
        <v>148</v>
      </c>
      <c r="AB80" s="6">
        <v>30</v>
      </c>
      <c r="AC80" s="11">
        <v>27000</v>
      </c>
      <c r="AD80" s="7">
        <f t="shared" si="23"/>
        <v>810000</v>
      </c>
    </row>
    <row r="81" spans="2:30" ht="21" thickBot="1" x14ac:dyDescent="0.35">
      <c r="B81" s="5"/>
      <c r="C81" s="5"/>
      <c r="D81" s="11"/>
      <c r="E81" s="7"/>
      <c r="G81" s="5"/>
      <c r="H81" s="5"/>
      <c r="I81" s="11"/>
      <c r="J81" s="7"/>
      <c r="L81" s="5" t="s">
        <v>148</v>
      </c>
      <c r="M81" s="6">
        <v>30</v>
      </c>
      <c r="N81" s="11">
        <v>27000</v>
      </c>
      <c r="O81" s="7">
        <f t="shared" si="20"/>
        <v>810000</v>
      </c>
      <c r="P81" s="14"/>
      <c r="Q81" s="5" t="s">
        <v>148</v>
      </c>
      <c r="R81" s="6">
        <v>30</v>
      </c>
      <c r="S81" s="11">
        <v>27000</v>
      </c>
      <c r="T81" s="7">
        <f t="shared" si="21"/>
        <v>810000</v>
      </c>
      <c r="V81" s="5" t="s">
        <v>148</v>
      </c>
      <c r="W81" s="6">
        <v>30</v>
      </c>
      <c r="X81" s="11">
        <v>27000</v>
      </c>
      <c r="Y81" s="7">
        <f t="shared" si="22"/>
        <v>810000</v>
      </c>
      <c r="AA81" s="5" t="s">
        <v>148</v>
      </c>
      <c r="AB81" s="6">
        <v>30</v>
      </c>
      <c r="AC81" s="11">
        <v>27000</v>
      </c>
      <c r="AD81" s="7">
        <f t="shared" si="23"/>
        <v>810000</v>
      </c>
    </row>
    <row r="82" spans="2:30" ht="21" thickBot="1" x14ac:dyDescent="0.35">
      <c r="B82" s="12"/>
      <c r="C82" s="5"/>
      <c r="D82" s="11">
        <v>0</v>
      </c>
      <c r="E82" s="7">
        <f t="shared" ref="E82" si="28">C82*D82</f>
        <v>0</v>
      </c>
      <c r="G82" s="12"/>
      <c r="H82" s="5"/>
      <c r="I82" s="11">
        <v>0</v>
      </c>
      <c r="J82" s="7">
        <f t="shared" ref="J82" si="29">H82*I82</f>
        <v>0</v>
      </c>
      <c r="L82" s="8" t="s">
        <v>5</v>
      </c>
      <c r="M82" s="9"/>
      <c r="N82" s="9"/>
      <c r="O82" s="10">
        <f>SUM(O65:O81)</f>
        <v>17896000</v>
      </c>
      <c r="P82" s="14"/>
      <c r="Q82" s="8" t="s">
        <v>5</v>
      </c>
      <c r="R82" s="9"/>
      <c r="S82" s="9"/>
      <c r="T82" s="10">
        <f>SUM(T65:T81)</f>
        <v>18211000</v>
      </c>
      <c r="V82" s="8" t="s">
        <v>5</v>
      </c>
      <c r="W82" s="9"/>
      <c r="X82" s="9"/>
      <c r="Y82" s="10">
        <f>SUM(Y65:Y81)</f>
        <v>18856000</v>
      </c>
      <c r="AA82" s="8" t="s">
        <v>5</v>
      </c>
      <c r="AB82" s="9"/>
      <c r="AC82" s="9"/>
      <c r="AD82" s="10">
        <f>SUM(AD65:AD81)</f>
        <v>18541000</v>
      </c>
    </row>
    <row r="83" spans="2:30" ht="24.75" customHeight="1" thickBot="1" x14ac:dyDescent="0.35">
      <c r="B83" s="8" t="s">
        <v>5</v>
      </c>
      <c r="C83" s="9"/>
      <c r="D83" s="9"/>
      <c r="E83" s="10">
        <f>SUM(E65:E82)</f>
        <v>1108000</v>
      </c>
      <c r="G83" s="8" t="s">
        <v>5</v>
      </c>
      <c r="H83" s="9"/>
      <c r="I83" s="9"/>
      <c r="J83" s="10">
        <f>SUM(J65:J82)</f>
        <v>1513000</v>
      </c>
      <c r="L83" s="15" t="s">
        <v>149</v>
      </c>
      <c r="M83" s="16"/>
      <c r="N83" s="16"/>
      <c r="O83" s="17">
        <f>O64-O82</f>
        <v>2204000</v>
      </c>
      <c r="Q83" s="15" t="s">
        <v>150</v>
      </c>
      <c r="R83" s="16"/>
      <c r="S83" s="16"/>
      <c r="T83" s="17">
        <f>T64-T82</f>
        <v>2309000</v>
      </c>
      <c r="V83" s="15" t="s">
        <v>151</v>
      </c>
      <c r="W83" s="16"/>
      <c r="X83" s="16"/>
      <c r="Y83" s="17">
        <f>Y64-Y82</f>
        <v>2294000</v>
      </c>
      <c r="AA83" s="15" t="s">
        <v>113</v>
      </c>
      <c r="AB83" s="16"/>
      <c r="AC83" s="16"/>
      <c r="AD83" s="17">
        <f>AD64-AD82</f>
        <v>2309000</v>
      </c>
    </row>
    <row r="85" spans="2:30" ht="17.25" thickBot="1" x14ac:dyDescent="0.35"/>
    <row r="86" spans="2:30" ht="16.5" customHeight="1" x14ac:dyDescent="0.3">
      <c r="B86" s="39" t="s">
        <v>152</v>
      </c>
      <c r="C86" s="40"/>
      <c r="D86" s="40"/>
      <c r="E86" s="41"/>
      <c r="G86" s="39" t="s">
        <v>153</v>
      </c>
      <c r="H86" s="40"/>
      <c r="I86" s="40"/>
      <c r="J86" s="41"/>
      <c r="L86" s="33" t="s">
        <v>154</v>
      </c>
      <c r="M86" s="34"/>
      <c r="N86" s="34"/>
      <c r="O86" s="35"/>
      <c r="Q86" s="33" t="s">
        <v>155</v>
      </c>
      <c r="R86" s="34"/>
      <c r="S86" s="34"/>
      <c r="T86" s="35"/>
      <c r="V86" s="33" t="s">
        <v>156</v>
      </c>
      <c r="W86" s="34"/>
      <c r="X86" s="34"/>
      <c r="Y86" s="35"/>
      <c r="AA86" s="33" t="s">
        <v>157</v>
      </c>
      <c r="AB86" s="34"/>
      <c r="AC86" s="34"/>
      <c r="AD86" s="35"/>
    </row>
    <row r="87" spans="2:30" ht="17.25" customHeight="1" thickBot="1" x14ac:dyDescent="0.35">
      <c r="B87" s="42"/>
      <c r="C87" s="43"/>
      <c r="D87" s="43"/>
      <c r="E87" s="44"/>
      <c r="G87" s="42"/>
      <c r="H87" s="43"/>
      <c r="I87" s="43"/>
      <c r="J87" s="44"/>
      <c r="L87" s="36"/>
      <c r="M87" s="37"/>
      <c r="N87" s="37"/>
      <c r="O87" s="38"/>
      <c r="Q87" s="36"/>
      <c r="R87" s="37"/>
      <c r="S87" s="37"/>
      <c r="T87" s="38"/>
      <c r="V87" s="36"/>
      <c r="W87" s="37"/>
      <c r="X87" s="37"/>
      <c r="Y87" s="38"/>
      <c r="AA87" s="36"/>
      <c r="AB87" s="37"/>
      <c r="AC87" s="37"/>
      <c r="AD87" s="38"/>
    </row>
    <row r="88" spans="2:30" ht="21" thickBot="1" x14ac:dyDescent="0.35">
      <c r="B88" s="3" t="s">
        <v>0</v>
      </c>
      <c r="C88" s="3" t="s">
        <v>1</v>
      </c>
      <c r="D88" s="3" t="s">
        <v>2</v>
      </c>
      <c r="E88" s="4" t="s">
        <v>3</v>
      </c>
      <c r="G88" s="3" t="s">
        <v>0</v>
      </c>
      <c r="H88" s="3" t="s">
        <v>1</v>
      </c>
      <c r="I88" s="3" t="s">
        <v>2</v>
      </c>
      <c r="J88" s="4" t="s">
        <v>3</v>
      </c>
      <c r="L88" s="3" t="s">
        <v>158</v>
      </c>
      <c r="M88" s="3" t="s">
        <v>1</v>
      </c>
      <c r="N88" s="26" t="s">
        <v>201</v>
      </c>
      <c r="O88" s="4" t="s">
        <v>3</v>
      </c>
      <c r="Q88" s="3" t="s">
        <v>159</v>
      </c>
      <c r="R88" s="3" t="s">
        <v>1</v>
      </c>
      <c r="S88" s="26" t="s">
        <v>201</v>
      </c>
      <c r="T88" s="4" t="s">
        <v>3</v>
      </c>
      <c r="V88" s="3" t="s">
        <v>158</v>
      </c>
      <c r="W88" s="3" t="s">
        <v>1</v>
      </c>
      <c r="X88" s="26" t="s">
        <v>201</v>
      </c>
      <c r="Y88" s="4" t="s">
        <v>3</v>
      </c>
      <c r="AA88" s="3" t="s">
        <v>159</v>
      </c>
      <c r="AB88" s="3" t="s">
        <v>1</v>
      </c>
      <c r="AC88" s="26" t="s">
        <v>201</v>
      </c>
      <c r="AD88" s="4" t="s">
        <v>3</v>
      </c>
    </row>
    <row r="89" spans="2:30" ht="21" thickBot="1" x14ac:dyDescent="0.35">
      <c r="B89" s="5" t="s">
        <v>160</v>
      </c>
      <c r="C89" s="6">
        <v>0</v>
      </c>
      <c r="D89" s="7">
        <v>0</v>
      </c>
      <c r="E89" s="7">
        <f>C89*D89</f>
        <v>0</v>
      </c>
      <c r="G89" s="5" t="s">
        <v>127</v>
      </c>
      <c r="H89" s="6">
        <v>0</v>
      </c>
      <c r="I89" s="7">
        <v>0</v>
      </c>
      <c r="J89" s="7">
        <f>H89*I89</f>
        <v>0</v>
      </c>
      <c r="L89" s="5" t="s">
        <v>79</v>
      </c>
      <c r="M89" s="6">
        <v>30</v>
      </c>
      <c r="N89" s="27">
        <v>595000</v>
      </c>
      <c r="O89" s="7">
        <f>M89*N89</f>
        <v>17850000</v>
      </c>
      <c r="Q89" s="5" t="s">
        <v>78</v>
      </c>
      <c r="R89" s="6">
        <v>30</v>
      </c>
      <c r="S89" s="27">
        <v>615000</v>
      </c>
      <c r="T89" s="7">
        <f>R89*S89</f>
        <v>18450000</v>
      </c>
      <c r="V89" s="5" t="s">
        <v>79</v>
      </c>
      <c r="W89" s="6">
        <v>30</v>
      </c>
      <c r="X89" s="27">
        <v>650000</v>
      </c>
      <c r="Y89" s="7">
        <f>W89*X89</f>
        <v>19500000</v>
      </c>
      <c r="AA89" s="5" t="s">
        <v>161</v>
      </c>
      <c r="AB89" s="6">
        <v>30</v>
      </c>
      <c r="AC89" s="27">
        <v>635000</v>
      </c>
      <c r="AD89" s="7">
        <f>AB89*AC89</f>
        <v>19050000</v>
      </c>
    </row>
    <row r="90" spans="2:30" ht="21" thickBot="1" x14ac:dyDescent="0.35">
      <c r="B90" s="5" t="s">
        <v>4</v>
      </c>
      <c r="C90" s="6">
        <v>10</v>
      </c>
      <c r="D90" s="7">
        <v>255000</v>
      </c>
      <c r="E90" s="7">
        <f>C90*D90</f>
        <v>2550000</v>
      </c>
      <c r="G90" s="5" t="s">
        <v>4</v>
      </c>
      <c r="H90" s="6">
        <v>15</v>
      </c>
      <c r="I90" s="7">
        <v>230000</v>
      </c>
      <c r="J90" s="7">
        <f>H90*I90</f>
        <v>3450000</v>
      </c>
      <c r="L90" s="5" t="s">
        <v>162</v>
      </c>
      <c r="M90" s="6">
        <v>30</v>
      </c>
      <c r="N90" s="27">
        <f>N89-45000</f>
        <v>550000</v>
      </c>
      <c r="O90" s="7">
        <f>M90*N90</f>
        <v>16500000</v>
      </c>
      <c r="Q90" s="5" t="s">
        <v>162</v>
      </c>
      <c r="R90" s="6">
        <v>30</v>
      </c>
      <c r="S90" s="27">
        <f>S89-45000</f>
        <v>570000</v>
      </c>
      <c r="T90" s="7">
        <f>R90*S90</f>
        <v>17100000</v>
      </c>
      <c r="V90" s="5" t="s">
        <v>162</v>
      </c>
      <c r="W90" s="6">
        <v>30</v>
      </c>
      <c r="X90" s="27">
        <f>X89-45000</f>
        <v>605000</v>
      </c>
      <c r="Y90" s="7">
        <f>W90*X90</f>
        <v>18150000</v>
      </c>
      <c r="AA90" s="5" t="s">
        <v>162</v>
      </c>
      <c r="AB90" s="6">
        <v>30</v>
      </c>
      <c r="AC90" s="27">
        <f>AC89-45000</f>
        <v>590000</v>
      </c>
      <c r="AD90" s="7">
        <f>AB90*AC90</f>
        <v>17700000</v>
      </c>
    </row>
    <row r="91" spans="2:30" ht="21" thickBot="1" x14ac:dyDescent="0.35">
      <c r="B91" s="5"/>
      <c r="C91" s="6"/>
      <c r="D91" s="7"/>
      <c r="E91" s="7"/>
      <c r="G91" s="5"/>
      <c r="H91" s="6"/>
      <c r="I91" s="7"/>
      <c r="J91" s="7"/>
      <c r="L91" s="21" t="s">
        <v>163</v>
      </c>
      <c r="M91" s="22">
        <v>30</v>
      </c>
      <c r="N91" s="27">
        <f>O91/M91</f>
        <v>512533.33333333331</v>
      </c>
      <c r="O91" s="23">
        <f>O110</f>
        <v>15376000</v>
      </c>
      <c r="Q91" s="21" t="s">
        <v>163</v>
      </c>
      <c r="R91" s="22">
        <v>30</v>
      </c>
      <c r="S91" s="27">
        <f>T91/R91</f>
        <v>536033.33333333337</v>
      </c>
      <c r="T91" s="23">
        <f>T110</f>
        <v>16081000</v>
      </c>
      <c r="V91" s="21" t="s">
        <v>163</v>
      </c>
      <c r="W91" s="22">
        <v>30</v>
      </c>
      <c r="X91" s="27">
        <f>Y91/W91</f>
        <v>572533.33333333337</v>
      </c>
      <c r="Y91" s="23">
        <f>Y110</f>
        <v>17176000</v>
      </c>
      <c r="AA91" s="21" t="s">
        <v>163</v>
      </c>
      <c r="AB91" s="22">
        <v>30</v>
      </c>
      <c r="AC91" s="27">
        <f>AD91/AB91</f>
        <v>555033.33333333337</v>
      </c>
      <c r="AD91" s="23">
        <f>AD110</f>
        <v>16651000</v>
      </c>
    </row>
    <row r="92" spans="2:30" ht="21" thickBot="1" x14ac:dyDescent="0.35">
      <c r="B92" s="8" t="s">
        <v>5</v>
      </c>
      <c r="C92" s="9"/>
      <c r="D92" s="9"/>
      <c r="E92" s="10"/>
      <c r="G92" s="8" t="s">
        <v>5</v>
      </c>
      <c r="H92" s="9"/>
      <c r="I92" s="9"/>
      <c r="J92" s="10"/>
      <c r="L92" s="8" t="s">
        <v>5</v>
      </c>
      <c r="M92" s="9"/>
      <c r="N92" s="9"/>
      <c r="O92" s="10">
        <f>O89</f>
        <v>17850000</v>
      </c>
      <c r="Q92" s="8" t="s">
        <v>5</v>
      </c>
      <c r="R92" s="9"/>
      <c r="S92" s="9"/>
      <c r="T92" s="10">
        <f>T89</f>
        <v>18450000</v>
      </c>
      <c r="V92" s="8" t="s">
        <v>5</v>
      </c>
      <c r="W92" s="9"/>
      <c r="X92" s="9"/>
      <c r="Y92" s="10">
        <f>Y89</f>
        <v>19500000</v>
      </c>
      <c r="AA92" s="8" t="s">
        <v>5</v>
      </c>
      <c r="AB92" s="9"/>
      <c r="AC92" s="9"/>
      <c r="AD92" s="10">
        <f>AD89</f>
        <v>19050000</v>
      </c>
    </row>
    <row r="93" spans="2:30" ht="21" thickBot="1" x14ac:dyDescent="0.35">
      <c r="B93" s="5" t="s">
        <v>164</v>
      </c>
      <c r="C93" s="6">
        <v>1</v>
      </c>
      <c r="D93" s="11">
        <v>250000</v>
      </c>
      <c r="E93" s="7">
        <f t="shared" ref="E93:E94" si="30">C93*D93</f>
        <v>250000</v>
      </c>
      <c r="G93" s="5" t="s">
        <v>164</v>
      </c>
      <c r="H93" s="6">
        <v>1</v>
      </c>
      <c r="I93" s="11">
        <v>250000</v>
      </c>
      <c r="J93" s="7">
        <f t="shared" ref="J93:J94" si="31">H93*I93</f>
        <v>250000</v>
      </c>
      <c r="L93" s="5" t="s">
        <v>165</v>
      </c>
      <c r="M93" s="6">
        <v>1</v>
      </c>
      <c r="N93" s="11">
        <v>440000</v>
      </c>
      <c r="O93" s="7">
        <f t="shared" ref="O93:O109" si="32">M93*N93</f>
        <v>440000</v>
      </c>
      <c r="Q93" s="5" t="s">
        <v>165</v>
      </c>
      <c r="R93" s="6">
        <v>1</v>
      </c>
      <c r="S93" s="11">
        <v>440000</v>
      </c>
      <c r="T93" s="7">
        <f t="shared" ref="T93:T109" si="33">R93*S93</f>
        <v>440000</v>
      </c>
      <c r="V93" s="5" t="s">
        <v>165</v>
      </c>
      <c r="W93" s="6">
        <v>1</v>
      </c>
      <c r="X93" s="11">
        <v>440000</v>
      </c>
      <c r="Y93" s="7">
        <f t="shared" ref="Y93:Y109" si="34">W93*X93</f>
        <v>440000</v>
      </c>
      <c r="AA93" s="5" t="s">
        <v>165</v>
      </c>
      <c r="AB93" s="6">
        <v>1</v>
      </c>
      <c r="AC93" s="11">
        <v>440000</v>
      </c>
      <c r="AD93" s="7">
        <f t="shared" ref="AD93:AD109" si="35">AB93*AC93</f>
        <v>440000</v>
      </c>
    </row>
    <row r="94" spans="2:30" ht="21" thickBot="1" x14ac:dyDescent="0.35">
      <c r="B94" s="5" t="s">
        <v>166</v>
      </c>
      <c r="C94" s="5">
        <v>6</v>
      </c>
      <c r="D94" s="11">
        <v>8000</v>
      </c>
      <c r="E94" s="7">
        <f t="shared" si="30"/>
        <v>48000</v>
      </c>
      <c r="G94" s="5" t="s">
        <v>166</v>
      </c>
      <c r="H94" s="5">
        <v>6</v>
      </c>
      <c r="I94" s="11">
        <v>8000</v>
      </c>
      <c r="J94" s="7">
        <f t="shared" si="31"/>
        <v>48000</v>
      </c>
      <c r="L94" s="5" t="s">
        <v>167</v>
      </c>
      <c r="M94" s="5">
        <v>2</v>
      </c>
      <c r="N94" s="11">
        <v>150000</v>
      </c>
      <c r="O94" s="7">
        <f t="shared" si="32"/>
        <v>300000</v>
      </c>
      <c r="Q94" s="5" t="s">
        <v>167</v>
      </c>
      <c r="R94" s="5">
        <v>2</v>
      </c>
      <c r="S94" s="11">
        <v>150000</v>
      </c>
      <c r="T94" s="7">
        <f t="shared" si="33"/>
        <v>300000</v>
      </c>
      <c r="V94" s="5" t="s">
        <v>167</v>
      </c>
      <c r="W94" s="5">
        <v>2</v>
      </c>
      <c r="X94" s="11">
        <v>150000</v>
      </c>
      <c r="Y94" s="7">
        <f t="shared" si="34"/>
        <v>300000</v>
      </c>
      <c r="AA94" s="5" t="s">
        <v>167</v>
      </c>
      <c r="AB94" s="5">
        <v>2</v>
      </c>
      <c r="AC94" s="11">
        <v>150000</v>
      </c>
      <c r="AD94" s="7">
        <f t="shared" si="35"/>
        <v>300000</v>
      </c>
    </row>
    <row r="95" spans="2:30" ht="21" thickBot="1" x14ac:dyDescent="0.35">
      <c r="B95" s="5"/>
      <c r="C95" s="5"/>
      <c r="D95" s="11"/>
      <c r="E95" s="7"/>
      <c r="G95" s="5"/>
      <c r="H95" s="5"/>
      <c r="I95" s="11"/>
      <c r="J95" s="7"/>
      <c r="L95" s="5" t="s">
        <v>168</v>
      </c>
      <c r="M95" s="5">
        <v>1</v>
      </c>
      <c r="N95" s="11">
        <v>150000</v>
      </c>
      <c r="O95" s="7">
        <f t="shared" si="32"/>
        <v>150000</v>
      </c>
      <c r="Q95" s="5" t="s">
        <v>168</v>
      </c>
      <c r="R95" s="5">
        <v>1</v>
      </c>
      <c r="S95" s="11">
        <v>150000</v>
      </c>
      <c r="T95" s="7">
        <f t="shared" si="33"/>
        <v>150000</v>
      </c>
      <c r="V95" s="5" t="s">
        <v>168</v>
      </c>
      <c r="W95" s="5">
        <v>1</v>
      </c>
      <c r="X95" s="11">
        <v>150000</v>
      </c>
      <c r="Y95" s="7">
        <f t="shared" si="34"/>
        <v>150000</v>
      </c>
      <c r="AA95" s="5" t="s">
        <v>168</v>
      </c>
      <c r="AB95" s="5">
        <v>1</v>
      </c>
      <c r="AC95" s="11">
        <v>150000</v>
      </c>
      <c r="AD95" s="7">
        <f t="shared" si="35"/>
        <v>150000</v>
      </c>
    </row>
    <row r="96" spans="2:30" ht="21" thickBot="1" x14ac:dyDescent="0.35">
      <c r="B96" s="5" t="s">
        <v>169</v>
      </c>
      <c r="C96" s="6">
        <v>10</v>
      </c>
      <c r="D96" s="11">
        <v>25000</v>
      </c>
      <c r="E96" s="7">
        <f t="shared" ref="E96:E97" si="36">C96*D96</f>
        <v>250000</v>
      </c>
      <c r="G96" s="5" t="s">
        <v>169</v>
      </c>
      <c r="H96" s="6">
        <v>15</v>
      </c>
      <c r="I96" s="11">
        <v>25000</v>
      </c>
      <c r="J96" s="7">
        <f t="shared" ref="J96:J97" si="37">H96*I96</f>
        <v>375000</v>
      </c>
      <c r="L96" s="5" t="s">
        <v>170</v>
      </c>
      <c r="M96" s="6">
        <v>3</v>
      </c>
      <c r="N96" s="11">
        <v>12000</v>
      </c>
      <c r="O96" s="7">
        <f t="shared" si="32"/>
        <v>36000</v>
      </c>
      <c r="P96" s="14"/>
      <c r="Q96" s="5" t="s">
        <v>170</v>
      </c>
      <c r="R96" s="6">
        <v>3</v>
      </c>
      <c r="S96" s="11">
        <v>12000</v>
      </c>
      <c r="T96" s="7">
        <f t="shared" si="33"/>
        <v>36000</v>
      </c>
      <c r="V96" s="5" t="s">
        <v>170</v>
      </c>
      <c r="W96" s="6">
        <v>3</v>
      </c>
      <c r="X96" s="11">
        <v>12000</v>
      </c>
      <c r="Y96" s="7">
        <f t="shared" si="34"/>
        <v>36000</v>
      </c>
      <c r="AA96" s="5" t="s">
        <v>170</v>
      </c>
      <c r="AB96" s="6">
        <v>3</v>
      </c>
      <c r="AC96" s="11">
        <v>12000</v>
      </c>
      <c r="AD96" s="7">
        <f t="shared" si="35"/>
        <v>36000</v>
      </c>
    </row>
    <row r="97" spans="2:30" ht="21" thickBot="1" x14ac:dyDescent="0.35">
      <c r="B97" s="5" t="s">
        <v>171</v>
      </c>
      <c r="C97" s="5">
        <v>10</v>
      </c>
      <c r="D97" s="11">
        <v>2000</v>
      </c>
      <c r="E97" s="7">
        <f t="shared" si="36"/>
        <v>20000</v>
      </c>
      <c r="G97" s="5" t="s">
        <v>171</v>
      </c>
      <c r="H97" s="5">
        <v>15</v>
      </c>
      <c r="I97" s="11">
        <v>2000</v>
      </c>
      <c r="J97" s="7">
        <f t="shared" si="37"/>
        <v>30000</v>
      </c>
      <c r="L97" s="5" t="s">
        <v>172</v>
      </c>
      <c r="M97" s="6">
        <v>30</v>
      </c>
      <c r="N97" s="11">
        <v>28000</v>
      </c>
      <c r="O97" s="7">
        <f t="shared" si="32"/>
        <v>840000</v>
      </c>
      <c r="P97" s="14"/>
      <c r="Q97" s="5" t="s">
        <v>172</v>
      </c>
      <c r="R97" s="6">
        <v>30</v>
      </c>
      <c r="S97" s="11">
        <v>28000</v>
      </c>
      <c r="T97" s="7">
        <f t="shared" si="33"/>
        <v>840000</v>
      </c>
      <c r="V97" s="5" t="s">
        <v>172</v>
      </c>
      <c r="W97" s="6">
        <v>30</v>
      </c>
      <c r="X97" s="11">
        <v>28000</v>
      </c>
      <c r="Y97" s="7">
        <f t="shared" si="34"/>
        <v>840000</v>
      </c>
      <c r="AA97" s="5" t="s">
        <v>172</v>
      </c>
      <c r="AB97" s="6">
        <v>30</v>
      </c>
      <c r="AC97" s="11">
        <v>28000</v>
      </c>
      <c r="AD97" s="7">
        <f t="shared" si="35"/>
        <v>840000</v>
      </c>
    </row>
    <row r="98" spans="2:30" ht="21" thickBot="1" x14ac:dyDescent="0.35">
      <c r="B98" s="5"/>
      <c r="C98" s="5"/>
      <c r="D98" s="11"/>
      <c r="E98" s="7"/>
      <c r="G98" s="5"/>
      <c r="H98" s="5"/>
      <c r="I98" s="11"/>
      <c r="J98" s="7"/>
      <c r="L98" s="5" t="s">
        <v>173</v>
      </c>
      <c r="M98" s="6">
        <v>30</v>
      </c>
      <c r="N98" s="11">
        <v>12000</v>
      </c>
      <c r="O98" s="7">
        <f t="shared" si="32"/>
        <v>360000</v>
      </c>
      <c r="P98" s="14"/>
      <c r="Q98" s="5" t="s">
        <v>173</v>
      </c>
      <c r="R98" s="6">
        <v>30</v>
      </c>
      <c r="S98" s="11">
        <v>12000</v>
      </c>
      <c r="T98" s="7">
        <f t="shared" si="33"/>
        <v>360000</v>
      </c>
      <c r="V98" s="5" t="s">
        <v>173</v>
      </c>
      <c r="W98" s="6">
        <v>30</v>
      </c>
      <c r="X98" s="11">
        <v>12000</v>
      </c>
      <c r="Y98" s="7">
        <f t="shared" si="34"/>
        <v>360000</v>
      </c>
      <c r="AA98" s="5" t="s">
        <v>173</v>
      </c>
      <c r="AB98" s="6">
        <v>30</v>
      </c>
      <c r="AC98" s="11">
        <v>12000</v>
      </c>
      <c r="AD98" s="7">
        <f t="shared" si="35"/>
        <v>360000</v>
      </c>
    </row>
    <row r="99" spans="2:30" ht="21" thickBot="1" x14ac:dyDescent="0.35">
      <c r="B99" s="5" t="s">
        <v>174</v>
      </c>
      <c r="C99" s="5">
        <v>6</v>
      </c>
      <c r="D99" s="11">
        <v>90000</v>
      </c>
      <c r="E99" s="7">
        <f t="shared" ref="E99" si="38">C99*D99</f>
        <v>540000</v>
      </c>
      <c r="F99" s="13" t="s">
        <v>175</v>
      </c>
      <c r="G99" s="5" t="s">
        <v>174</v>
      </c>
      <c r="H99" s="5">
        <v>9</v>
      </c>
      <c r="I99" s="11">
        <v>90000</v>
      </c>
      <c r="J99" s="7">
        <f t="shared" ref="J99" si="39">H99*I99</f>
        <v>810000</v>
      </c>
      <c r="L99" s="5" t="s">
        <v>176</v>
      </c>
      <c r="M99" s="6">
        <v>32</v>
      </c>
      <c r="N99" s="11">
        <v>40000</v>
      </c>
      <c r="O99" s="7">
        <f t="shared" si="32"/>
        <v>1280000</v>
      </c>
      <c r="P99" s="14"/>
      <c r="Q99" s="5" t="s">
        <v>176</v>
      </c>
      <c r="R99" s="6">
        <v>32</v>
      </c>
      <c r="S99" s="11">
        <v>40000</v>
      </c>
      <c r="T99" s="7">
        <f t="shared" si="33"/>
        <v>1280000</v>
      </c>
      <c r="V99" s="5" t="s">
        <v>176</v>
      </c>
      <c r="W99" s="6">
        <v>32</v>
      </c>
      <c r="X99" s="11">
        <v>40000</v>
      </c>
      <c r="Y99" s="7">
        <f t="shared" si="34"/>
        <v>1280000</v>
      </c>
      <c r="AA99" s="5" t="s">
        <v>176</v>
      </c>
      <c r="AB99" s="6">
        <v>32</v>
      </c>
      <c r="AC99" s="11">
        <v>40000</v>
      </c>
      <c r="AD99" s="7">
        <f t="shared" si="35"/>
        <v>1280000</v>
      </c>
    </row>
    <row r="100" spans="2:30" ht="21" thickBot="1" x14ac:dyDescent="0.35">
      <c r="B100" s="5"/>
      <c r="C100" s="5"/>
      <c r="D100" s="11"/>
      <c r="E100" s="7"/>
      <c r="G100" s="5"/>
      <c r="H100" s="5"/>
      <c r="I100" s="11"/>
      <c r="J100" s="7"/>
      <c r="L100" s="5" t="s">
        <v>177</v>
      </c>
      <c r="M100" s="6">
        <v>32</v>
      </c>
      <c r="N100" s="11">
        <v>40000</v>
      </c>
      <c r="O100" s="7">
        <f t="shared" si="32"/>
        <v>1280000</v>
      </c>
      <c r="P100" s="14"/>
      <c r="Q100" s="5" t="s">
        <v>177</v>
      </c>
      <c r="R100" s="6">
        <v>32</v>
      </c>
      <c r="S100" s="11">
        <v>40000</v>
      </c>
      <c r="T100" s="7">
        <f t="shared" si="33"/>
        <v>1280000</v>
      </c>
      <c r="V100" s="5" t="s">
        <v>177</v>
      </c>
      <c r="W100" s="6">
        <v>32</v>
      </c>
      <c r="X100" s="11">
        <v>40000</v>
      </c>
      <c r="Y100" s="7">
        <f t="shared" si="34"/>
        <v>1280000</v>
      </c>
      <c r="AA100" s="5" t="s">
        <v>177</v>
      </c>
      <c r="AB100" s="6">
        <v>32</v>
      </c>
      <c r="AC100" s="11">
        <v>40000</v>
      </c>
      <c r="AD100" s="7">
        <f t="shared" si="35"/>
        <v>1280000</v>
      </c>
    </row>
    <row r="101" spans="2:30" ht="21" thickBot="1" x14ac:dyDescent="0.35">
      <c r="B101" s="5"/>
      <c r="C101" s="5"/>
      <c r="D101" s="11"/>
      <c r="E101" s="7"/>
      <c r="G101" s="5"/>
      <c r="H101" s="5"/>
      <c r="I101" s="11"/>
      <c r="J101" s="7"/>
      <c r="L101" s="5" t="s">
        <v>178</v>
      </c>
      <c r="M101" s="6">
        <v>32</v>
      </c>
      <c r="N101" s="11">
        <v>40000</v>
      </c>
      <c r="O101" s="7">
        <f t="shared" si="32"/>
        <v>1280000</v>
      </c>
      <c r="P101" s="14"/>
      <c r="Q101" s="5" t="s">
        <v>178</v>
      </c>
      <c r="R101" s="6">
        <v>32</v>
      </c>
      <c r="S101" s="11">
        <v>40000</v>
      </c>
      <c r="T101" s="7">
        <f t="shared" si="33"/>
        <v>1280000</v>
      </c>
      <c r="V101" s="5" t="s">
        <v>178</v>
      </c>
      <c r="W101" s="6">
        <v>32</v>
      </c>
      <c r="X101" s="11">
        <v>40000</v>
      </c>
      <c r="Y101" s="7">
        <f t="shared" si="34"/>
        <v>1280000</v>
      </c>
      <c r="AA101" s="5" t="s">
        <v>178</v>
      </c>
      <c r="AB101" s="6">
        <v>32</v>
      </c>
      <c r="AC101" s="11">
        <v>40000</v>
      </c>
      <c r="AD101" s="7">
        <f t="shared" si="35"/>
        <v>1280000</v>
      </c>
    </row>
    <row r="102" spans="2:30" ht="21" thickBot="1" x14ac:dyDescent="0.35">
      <c r="B102" s="5"/>
      <c r="C102" s="5"/>
      <c r="D102" s="11"/>
      <c r="E102" s="7"/>
      <c r="G102" s="5"/>
      <c r="H102" s="5"/>
      <c r="I102" s="11"/>
      <c r="J102" s="7"/>
      <c r="L102" s="5" t="s">
        <v>179</v>
      </c>
      <c r="M102" s="6">
        <v>32</v>
      </c>
      <c r="N102" s="11">
        <v>40000</v>
      </c>
      <c r="O102" s="7">
        <f t="shared" si="32"/>
        <v>1280000</v>
      </c>
      <c r="P102" s="14"/>
      <c r="Q102" s="5" t="s">
        <v>179</v>
      </c>
      <c r="R102" s="6">
        <v>32</v>
      </c>
      <c r="S102" s="11">
        <v>40000</v>
      </c>
      <c r="T102" s="7">
        <f t="shared" si="33"/>
        <v>1280000</v>
      </c>
      <c r="V102" s="5" t="s">
        <v>179</v>
      </c>
      <c r="W102" s="6">
        <v>32</v>
      </c>
      <c r="X102" s="11">
        <v>40000</v>
      </c>
      <c r="Y102" s="7">
        <f t="shared" si="34"/>
        <v>1280000</v>
      </c>
      <c r="AA102" s="5" t="s">
        <v>179</v>
      </c>
      <c r="AB102" s="6">
        <v>32</v>
      </c>
      <c r="AC102" s="11">
        <v>40000</v>
      </c>
      <c r="AD102" s="7">
        <f t="shared" si="35"/>
        <v>1280000</v>
      </c>
    </row>
    <row r="103" spans="2:30" ht="21" thickBot="1" x14ac:dyDescent="0.35">
      <c r="B103" s="5"/>
      <c r="C103" s="5"/>
      <c r="D103" s="11"/>
      <c r="E103" s="7"/>
      <c r="G103" s="5"/>
      <c r="H103" s="5"/>
      <c r="I103" s="11"/>
      <c r="J103" s="7"/>
      <c r="L103" s="5" t="s">
        <v>180</v>
      </c>
      <c r="M103" s="6">
        <v>30</v>
      </c>
      <c r="N103" s="11">
        <v>31000</v>
      </c>
      <c r="O103" s="7">
        <f t="shared" si="32"/>
        <v>930000</v>
      </c>
      <c r="P103" s="14"/>
      <c r="Q103" s="5" t="s">
        <v>180</v>
      </c>
      <c r="R103" s="6">
        <v>30</v>
      </c>
      <c r="S103" s="11">
        <v>31000</v>
      </c>
      <c r="T103" s="7">
        <f t="shared" si="33"/>
        <v>930000</v>
      </c>
      <c r="V103" s="5" t="s">
        <v>180</v>
      </c>
      <c r="W103" s="6">
        <v>30</v>
      </c>
      <c r="X103" s="11">
        <v>31000</v>
      </c>
      <c r="Y103" s="7">
        <f t="shared" si="34"/>
        <v>930000</v>
      </c>
      <c r="AA103" s="5" t="s">
        <v>180</v>
      </c>
      <c r="AB103" s="6">
        <v>30</v>
      </c>
      <c r="AC103" s="11">
        <v>31000</v>
      </c>
      <c r="AD103" s="7">
        <f t="shared" si="35"/>
        <v>930000</v>
      </c>
    </row>
    <row r="104" spans="2:30" ht="21" customHeight="1" thickBot="1" x14ac:dyDescent="0.35">
      <c r="B104" s="5"/>
      <c r="C104" s="5"/>
      <c r="D104" s="11"/>
      <c r="E104" s="7"/>
      <c r="G104" s="5"/>
      <c r="H104" s="5"/>
      <c r="I104" s="11"/>
      <c r="J104" s="7"/>
      <c r="L104" s="5" t="s">
        <v>181</v>
      </c>
      <c r="M104" s="6">
        <v>15</v>
      </c>
      <c r="N104" s="11">
        <v>110000</v>
      </c>
      <c r="O104" s="7">
        <f t="shared" si="32"/>
        <v>1650000</v>
      </c>
      <c r="P104" s="14"/>
      <c r="Q104" s="5" t="s">
        <v>181</v>
      </c>
      <c r="R104" s="6">
        <v>15</v>
      </c>
      <c r="S104" s="11">
        <v>110000</v>
      </c>
      <c r="T104" s="7">
        <f t="shared" si="33"/>
        <v>1650000</v>
      </c>
      <c r="V104" s="5" t="s">
        <v>181</v>
      </c>
      <c r="W104" s="6">
        <v>15</v>
      </c>
      <c r="X104" s="11">
        <v>145000</v>
      </c>
      <c r="Y104" s="7">
        <f t="shared" si="34"/>
        <v>2175000</v>
      </c>
      <c r="AA104" s="5" t="s">
        <v>181</v>
      </c>
      <c r="AB104" s="6">
        <v>15</v>
      </c>
      <c r="AC104" s="11">
        <v>183000</v>
      </c>
      <c r="AD104" s="7">
        <f t="shared" si="35"/>
        <v>2745000</v>
      </c>
    </row>
    <row r="105" spans="2:30" ht="21" customHeight="1" thickBot="1" x14ac:dyDescent="0.35">
      <c r="B105" s="5"/>
      <c r="C105" s="5"/>
      <c r="D105" s="11"/>
      <c r="E105" s="7"/>
      <c r="G105" s="5"/>
      <c r="H105" s="5"/>
      <c r="I105" s="11"/>
      <c r="J105" s="7"/>
      <c r="L105" s="5" t="s">
        <v>181</v>
      </c>
      <c r="M105" s="6">
        <v>15</v>
      </c>
      <c r="N105" s="11">
        <v>110000</v>
      </c>
      <c r="O105" s="7">
        <f t="shared" si="32"/>
        <v>1650000</v>
      </c>
      <c r="P105" s="14"/>
      <c r="Q105" s="5" t="s">
        <v>181</v>
      </c>
      <c r="R105" s="6">
        <v>15</v>
      </c>
      <c r="S105" s="11">
        <v>110000</v>
      </c>
      <c r="T105" s="7">
        <f t="shared" si="33"/>
        <v>1650000</v>
      </c>
      <c r="V105" s="5" t="s">
        <v>181</v>
      </c>
      <c r="W105" s="6">
        <v>15</v>
      </c>
      <c r="X105" s="11">
        <v>183000</v>
      </c>
      <c r="Y105" s="7">
        <f t="shared" si="34"/>
        <v>2745000</v>
      </c>
      <c r="AA105" s="5" t="s">
        <v>181</v>
      </c>
      <c r="AB105" s="6">
        <v>15</v>
      </c>
      <c r="AC105" s="11">
        <v>110000</v>
      </c>
      <c r="AD105" s="7">
        <f t="shared" si="35"/>
        <v>1650000</v>
      </c>
    </row>
    <row r="106" spans="2:30" ht="21" customHeight="1" thickBot="1" x14ac:dyDescent="0.35">
      <c r="B106" s="5"/>
      <c r="C106" s="5"/>
      <c r="D106" s="11"/>
      <c r="E106" s="7"/>
      <c r="G106" s="5"/>
      <c r="H106" s="5"/>
      <c r="I106" s="11"/>
      <c r="J106" s="7"/>
      <c r="L106" s="5" t="s">
        <v>181</v>
      </c>
      <c r="M106" s="6">
        <v>15</v>
      </c>
      <c r="N106" s="11">
        <v>110000</v>
      </c>
      <c r="O106" s="7">
        <f t="shared" si="32"/>
        <v>1650000</v>
      </c>
      <c r="P106" s="14"/>
      <c r="Q106" s="5" t="s">
        <v>181</v>
      </c>
      <c r="R106" s="6">
        <v>15</v>
      </c>
      <c r="S106" s="11">
        <v>145000</v>
      </c>
      <c r="T106" s="7">
        <f t="shared" si="33"/>
        <v>2175000</v>
      </c>
      <c r="V106" s="5" t="s">
        <v>181</v>
      </c>
      <c r="W106" s="6">
        <v>15</v>
      </c>
      <c r="X106" s="11">
        <v>110000</v>
      </c>
      <c r="Y106" s="7">
        <f t="shared" si="34"/>
        <v>1650000</v>
      </c>
      <c r="AA106" s="5" t="s">
        <v>181</v>
      </c>
      <c r="AB106" s="6">
        <v>15</v>
      </c>
      <c r="AC106" s="11">
        <v>110000</v>
      </c>
      <c r="AD106" s="7">
        <f t="shared" si="35"/>
        <v>1650000</v>
      </c>
    </row>
    <row r="107" spans="2:30" ht="21" thickBot="1" x14ac:dyDescent="0.35">
      <c r="B107" s="5"/>
      <c r="C107" s="5"/>
      <c r="D107" s="11"/>
      <c r="E107" s="7"/>
      <c r="G107" s="5"/>
      <c r="H107" s="5"/>
      <c r="I107" s="11"/>
      <c r="J107" s="7"/>
      <c r="L107" s="5" t="s">
        <v>182</v>
      </c>
      <c r="M107" s="6">
        <v>30</v>
      </c>
      <c r="N107" s="11">
        <v>25000</v>
      </c>
      <c r="O107" s="7">
        <f t="shared" si="32"/>
        <v>750000</v>
      </c>
      <c r="P107" s="14"/>
      <c r="Q107" s="5" t="s">
        <v>182</v>
      </c>
      <c r="R107" s="6">
        <v>30</v>
      </c>
      <c r="S107" s="11">
        <v>27000</v>
      </c>
      <c r="T107" s="7">
        <f t="shared" si="33"/>
        <v>810000</v>
      </c>
      <c r="V107" s="5" t="s">
        <v>182</v>
      </c>
      <c r="W107" s="6">
        <v>30</v>
      </c>
      <c r="X107" s="11">
        <v>27000</v>
      </c>
      <c r="Y107" s="7">
        <f t="shared" si="34"/>
        <v>810000</v>
      </c>
      <c r="AA107" s="5" t="s">
        <v>182</v>
      </c>
      <c r="AB107" s="6">
        <v>30</v>
      </c>
      <c r="AC107" s="11">
        <v>27000</v>
      </c>
      <c r="AD107" s="7">
        <f t="shared" si="35"/>
        <v>810000</v>
      </c>
    </row>
    <row r="108" spans="2:30" ht="21" thickBot="1" x14ac:dyDescent="0.35">
      <c r="B108" s="5"/>
      <c r="C108" s="5"/>
      <c r="D108" s="11"/>
      <c r="E108" s="7"/>
      <c r="G108" s="5"/>
      <c r="H108" s="5"/>
      <c r="I108" s="11"/>
      <c r="J108" s="7"/>
      <c r="L108" s="5" t="s">
        <v>183</v>
      </c>
      <c r="M108" s="6">
        <v>30</v>
      </c>
      <c r="N108" s="11">
        <v>25000</v>
      </c>
      <c r="O108" s="7">
        <f t="shared" si="32"/>
        <v>750000</v>
      </c>
      <c r="P108" s="14"/>
      <c r="Q108" s="5" t="s">
        <v>183</v>
      </c>
      <c r="R108" s="6">
        <v>30</v>
      </c>
      <c r="S108" s="11">
        <v>27000</v>
      </c>
      <c r="T108" s="7">
        <f t="shared" si="33"/>
        <v>810000</v>
      </c>
      <c r="V108" s="5" t="s">
        <v>183</v>
      </c>
      <c r="W108" s="6">
        <v>30</v>
      </c>
      <c r="X108" s="11">
        <v>27000</v>
      </c>
      <c r="Y108" s="7">
        <f t="shared" si="34"/>
        <v>810000</v>
      </c>
      <c r="AA108" s="5" t="s">
        <v>183</v>
      </c>
      <c r="AB108" s="6">
        <v>30</v>
      </c>
      <c r="AC108" s="11">
        <v>27000</v>
      </c>
      <c r="AD108" s="7">
        <f t="shared" si="35"/>
        <v>810000</v>
      </c>
    </row>
    <row r="109" spans="2:30" ht="21" thickBot="1" x14ac:dyDescent="0.35">
      <c r="B109" s="5"/>
      <c r="C109" s="5"/>
      <c r="D109" s="11"/>
      <c r="E109" s="7"/>
      <c r="G109" s="5"/>
      <c r="H109" s="5"/>
      <c r="I109" s="11"/>
      <c r="J109" s="7"/>
      <c r="L109" s="5" t="s">
        <v>183</v>
      </c>
      <c r="M109" s="6">
        <v>30</v>
      </c>
      <c r="N109" s="11">
        <v>25000</v>
      </c>
      <c r="O109" s="7">
        <f t="shared" si="32"/>
        <v>750000</v>
      </c>
      <c r="P109" s="14"/>
      <c r="Q109" s="5" t="s">
        <v>183</v>
      </c>
      <c r="R109" s="6">
        <v>30</v>
      </c>
      <c r="S109" s="11">
        <v>27000</v>
      </c>
      <c r="T109" s="7">
        <f t="shared" si="33"/>
        <v>810000</v>
      </c>
      <c r="V109" s="5" t="s">
        <v>183</v>
      </c>
      <c r="W109" s="6">
        <v>30</v>
      </c>
      <c r="X109" s="11">
        <v>27000</v>
      </c>
      <c r="Y109" s="7">
        <f t="shared" si="34"/>
        <v>810000</v>
      </c>
      <c r="AA109" s="5" t="s">
        <v>183</v>
      </c>
      <c r="AB109" s="6">
        <v>30</v>
      </c>
      <c r="AC109" s="11">
        <v>27000</v>
      </c>
      <c r="AD109" s="7">
        <f t="shared" si="35"/>
        <v>810000</v>
      </c>
    </row>
    <row r="110" spans="2:30" ht="21" thickBot="1" x14ac:dyDescent="0.35">
      <c r="B110" s="12"/>
      <c r="C110" s="5"/>
      <c r="D110" s="11">
        <v>0</v>
      </c>
      <c r="E110" s="7">
        <f t="shared" ref="E110" si="40">C110*D110</f>
        <v>0</v>
      </c>
      <c r="G110" s="12"/>
      <c r="H110" s="5"/>
      <c r="I110" s="11">
        <v>0</v>
      </c>
      <c r="J110" s="7">
        <f t="shared" ref="J110" si="41">H110*I110</f>
        <v>0</v>
      </c>
      <c r="L110" s="8" t="s">
        <v>5</v>
      </c>
      <c r="M110" s="9"/>
      <c r="N110" s="9"/>
      <c r="O110" s="10">
        <f>SUM(O93:O109)</f>
        <v>15376000</v>
      </c>
      <c r="P110" s="14"/>
      <c r="Q110" s="8" t="s">
        <v>5</v>
      </c>
      <c r="R110" s="9"/>
      <c r="S110" s="9"/>
      <c r="T110" s="10">
        <f>SUM(T93:T109)</f>
        <v>16081000</v>
      </c>
      <c r="V110" s="8" t="s">
        <v>5</v>
      </c>
      <c r="W110" s="9"/>
      <c r="X110" s="9"/>
      <c r="Y110" s="10">
        <f>SUM(Y93:Y109)</f>
        <v>17176000</v>
      </c>
      <c r="AA110" s="8" t="s">
        <v>5</v>
      </c>
      <c r="AB110" s="9"/>
      <c r="AC110" s="9"/>
      <c r="AD110" s="10">
        <f>SUM(AD93:AD109)</f>
        <v>16651000</v>
      </c>
    </row>
    <row r="111" spans="2:30" ht="24.75" customHeight="1" thickBot="1" x14ac:dyDescent="0.35">
      <c r="B111" s="8" t="s">
        <v>5</v>
      </c>
      <c r="C111" s="9"/>
      <c r="D111" s="9"/>
      <c r="E111" s="10">
        <f>SUM(E93:E110)</f>
        <v>1108000</v>
      </c>
      <c r="G111" s="8" t="s">
        <v>5</v>
      </c>
      <c r="H111" s="9"/>
      <c r="I111" s="9"/>
      <c r="J111" s="10">
        <f>SUM(J93:J110)</f>
        <v>1513000</v>
      </c>
      <c r="L111" s="15" t="s">
        <v>184</v>
      </c>
      <c r="M111" s="16"/>
      <c r="N111" s="16"/>
      <c r="O111" s="17">
        <f>O92-O110</f>
        <v>2474000</v>
      </c>
      <c r="Q111" s="15" t="s">
        <v>184</v>
      </c>
      <c r="R111" s="16"/>
      <c r="S111" s="16"/>
      <c r="T111" s="17">
        <f>T92-T110</f>
        <v>2369000</v>
      </c>
      <c r="V111" s="15" t="s">
        <v>184</v>
      </c>
      <c r="W111" s="16"/>
      <c r="X111" s="16"/>
      <c r="Y111" s="17">
        <f>Y92-Y110</f>
        <v>2324000</v>
      </c>
      <c r="AA111" s="15" t="s">
        <v>184</v>
      </c>
      <c r="AB111" s="16"/>
      <c r="AC111" s="16"/>
      <c r="AD111" s="17">
        <f>AD92-AD110</f>
        <v>2399000</v>
      </c>
    </row>
    <row r="113" spans="2:20" ht="17.25" thickBot="1" x14ac:dyDescent="0.35"/>
    <row r="114" spans="2:20" ht="16.5" customHeight="1" x14ac:dyDescent="0.3">
      <c r="B114" s="39" t="s">
        <v>185</v>
      </c>
      <c r="C114" s="40"/>
      <c r="D114" s="40"/>
      <c r="E114" s="41"/>
      <c r="G114" s="39" t="s">
        <v>186</v>
      </c>
      <c r="H114" s="40"/>
      <c r="I114" s="40"/>
      <c r="J114" s="41"/>
      <c r="L114" s="33" t="s">
        <v>187</v>
      </c>
      <c r="M114" s="34"/>
      <c r="N114" s="34"/>
      <c r="O114" s="35"/>
      <c r="Q114" s="33" t="s">
        <v>188</v>
      </c>
      <c r="R114" s="34"/>
      <c r="S114" s="34"/>
      <c r="T114" s="35"/>
    </row>
    <row r="115" spans="2:20" ht="17.25" customHeight="1" thickBot="1" x14ac:dyDescent="0.35">
      <c r="B115" s="42"/>
      <c r="C115" s="43"/>
      <c r="D115" s="43"/>
      <c r="E115" s="44"/>
      <c r="G115" s="42"/>
      <c r="H115" s="43"/>
      <c r="I115" s="43"/>
      <c r="J115" s="44"/>
      <c r="L115" s="36"/>
      <c r="M115" s="37"/>
      <c r="N115" s="37"/>
      <c r="O115" s="38"/>
      <c r="Q115" s="36"/>
      <c r="R115" s="37"/>
      <c r="S115" s="37"/>
      <c r="T115" s="38"/>
    </row>
    <row r="116" spans="2:20" ht="21" thickBot="1" x14ac:dyDescent="0.35">
      <c r="B116" s="3" t="s">
        <v>0</v>
      </c>
      <c r="C116" s="3" t="s">
        <v>1</v>
      </c>
      <c r="D116" s="3" t="s">
        <v>2</v>
      </c>
      <c r="E116" s="4" t="s">
        <v>3</v>
      </c>
      <c r="G116" s="3" t="s">
        <v>0</v>
      </c>
      <c r="H116" s="3" t="s">
        <v>1</v>
      </c>
      <c r="I116" s="3" t="s">
        <v>2</v>
      </c>
      <c r="J116" s="4" t="s">
        <v>3</v>
      </c>
      <c r="L116" s="3" t="s">
        <v>189</v>
      </c>
      <c r="M116" s="3" t="s">
        <v>1</v>
      </c>
      <c r="N116" s="26" t="s">
        <v>201</v>
      </c>
      <c r="O116" s="4" t="s">
        <v>3</v>
      </c>
      <c r="Q116" s="3" t="s">
        <v>189</v>
      </c>
      <c r="R116" s="3" t="s">
        <v>1</v>
      </c>
      <c r="S116" s="26" t="s">
        <v>201</v>
      </c>
      <c r="T116" s="4" t="s">
        <v>3</v>
      </c>
    </row>
    <row r="117" spans="2:20" ht="21" thickBot="1" x14ac:dyDescent="0.35">
      <c r="B117" s="5" t="s">
        <v>190</v>
      </c>
      <c r="C117" s="6">
        <v>0</v>
      </c>
      <c r="D117" s="7">
        <v>0</v>
      </c>
      <c r="E117" s="7">
        <f>C117*D117</f>
        <v>0</v>
      </c>
      <c r="G117" s="5" t="s">
        <v>190</v>
      </c>
      <c r="H117" s="6">
        <v>0</v>
      </c>
      <c r="I117" s="7">
        <v>0</v>
      </c>
      <c r="J117" s="7">
        <f>H117*I117</f>
        <v>0</v>
      </c>
      <c r="L117" s="5" t="s">
        <v>161</v>
      </c>
      <c r="M117" s="6">
        <v>30</v>
      </c>
      <c r="N117" s="27">
        <v>1045000</v>
      </c>
      <c r="O117" s="7">
        <f>M117*N117</f>
        <v>31350000</v>
      </c>
      <c r="Q117" s="5" t="s">
        <v>161</v>
      </c>
      <c r="R117" s="6">
        <v>30</v>
      </c>
      <c r="S117" s="27">
        <v>895000</v>
      </c>
      <c r="T117" s="7">
        <f>R117*S117</f>
        <v>26850000</v>
      </c>
    </row>
    <row r="118" spans="2:20" ht="21" thickBot="1" x14ac:dyDescent="0.35">
      <c r="B118" s="5" t="s">
        <v>4</v>
      </c>
      <c r="C118" s="6">
        <v>10</v>
      </c>
      <c r="D118" s="7">
        <v>255000</v>
      </c>
      <c r="E118" s="7">
        <f>C118*D118</f>
        <v>2550000</v>
      </c>
      <c r="G118" s="5" t="s">
        <v>4</v>
      </c>
      <c r="H118" s="6">
        <v>15</v>
      </c>
      <c r="I118" s="7">
        <v>230000</v>
      </c>
      <c r="J118" s="7">
        <f>H118*I118</f>
        <v>3450000</v>
      </c>
      <c r="L118" s="5" t="s">
        <v>162</v>
      </c>
      <c r="M118" s="6">
        <v>30</v>
      </c>
      <c r="N118" s="27">
        <f>N117-45000</f>
        <v>1000000</v>
      </c>
      <c r="O118" s="7">
        <f>M118*N118</f>
        <v>30000000</v>
      </c>
      <c r="Q118" s="5" t="s">
        <v>162</v>
      </c>
      <c r="R118" s="6">
        <v>30</v>
      </c>
      <c r="S118" s="27">
        <f>S117-45000</f>
        <v>850000</v>
      </c>
      <c r="T118" s="7">
        <f>R118*S118</f>
        <v>25500000</v>
      </c>
    </row>
    <row r="119" spans="2:20" ht="21" thickBot="1" x14ac:dyDescent="0.35">
      <c r="B119" s="5"/>
      <c r="C119" s="6"/>
      <c r="D119" s="7"/>
      <c r="E119" s="7"/>
      <c r="G119" s="5"/>
      <c r="H119" s="6"/>
      <c r="I119" s="7"/>
      <c r="J119" s="7"/>
      <c r="L119" s="21" t="s">
        <v>163</v>
      </c>
      <c r="M119" s="22">
        <v>30</v>
      </c>
      <c r="N119" s="27">
        <f>O119/M119</f>
        <v>968533.33333333337</v>
      </c>
      <c r="O119" s="23">
        <f>O138</f>
        <v>29056000</v>
      </c>
      <c r="Q119" s="21" t="s">
        <v>163</v>
      </c>
      <c r="R119" s="22">
        <v>30</v>
      </c>
      <c r="S119" s="27">
        <f>T119/R119</f>
        <v>818533.33333333337</v>
      </c>
      <c r="T119" s="23">
        <f>T138</f>
        <v>24556000</v>
      </c>
    </row>
    <row r="120" spans="2:20" ht="21" thickBot="1" x14ac:dyDescent="0.35">
      <c r="B120" s="8" t="s">
        <v>5</v>
      </c>
      <c r="C120" s="9"/>
      <c r="D120" s="9"/>
      <c r="E120" s="10"/>
      <c r="G120" s="8" t="s">
        <v>5</v>
      </c>
      <c r="H120" s="9"/>
      <c r="I120" s="9"/>
      <c r="J120" s="10"/>
      <c r="L120" s="8" t="s">
        <v>5</v>
      </c>
      <c r="M120" s="9"/>
      <c r="N120" s="9"/>
      <c r="O120" s="10">
        <f>O117</f>
        <v>31350000</v>
      </c>
      <c r="Q120" s="8" t="s">
        <v>5</v>
      </c>
      <c r="R120" s="9"/>
      <c r="S120" s="9"/>
      <c r="T120" s="10">
        <f>T117</f>
        <v>26850000</v>
      </c>
    </row>
    <row r="121" spans="2:20" ht="21" thickBot="1" x14ac:dyDescent="0.35">
      <c r="B121" s="5" t="s">
        <v>164</v>
      </c>
      <c r="C121" s="6">
        <v>1</v>
      </c>
      <c r="D121" s="11">
        <v>250000</v>
      </c>
      <c r="E121" s="7">
        <f t="shared" ref="E121:E122" si="42">C121*D121</f>
        <v>250000</v>
      </c>
      <c r="G121" s="5" t="s">
        <v>164</v>
      </c>
      <c r="H121" s="6">
        <v>1</v>
      </c>
      <c r="I121" s="11">
        <v>250000</v>
      </c>
      <c r="J121" s="7">
        <f t="shared" ref="J121:J122" si="43">H121*I121</f>
        <v>250000</v>
      </c>
      <c r="L121" s="5" t="s">
        <v>165</v>
      </c>
      <c r="M121" s="6">
        <v>1</v>
      </c>
      <c r="N121" s="11">
        <v>440000</v>
      </c>
      <c r="O121" s="7">
        <f t="shared" ref="O121:O137" si="44">M121*N121</f>
        <v>440000</v>
      </c>
      <c r="Q121" s="5" t="s">
        <v>165</v>
      </c>
      <c r="R121" s="6">
        <v>1</v>
      </c>
      <c r="S121" s="11">
        <v>440000</v>
      </c>
      <c r="T121" s="7">
        <f t="shared" ref="T121:T137" si="45">R121*S121</f>
        <v>440000</v>
      </c>
    </row>
    <row r="122" spans="2:20" ht="21" thickBot="1" x14ac:dyDescent="0.35">
      <c r="B122" s="5" t="s">
        <v>166</v>
      </c>
      <c r="C122" s="5">
        <v>6</v>
      </c>
      <c r="D122" s="11">
        <v>8000</v>
      </c>
      <c r="E122" s="7">
        <f t="shared" si="42"/>
        <v>48000</v>
      </c>
      <c r="G122" s="5" t="s">
        <v>166</v>
      </c>
      <c r="H122" s="5">
        <v>6</v>
      </c>
      <c r="I122" s="11">
        <v>8000</v>
      </c>
      <c r="J122" s="7">
        <f t="shared" si="43"/>
        <v>48000</v>
      </c>
      <c r="L122" s="5" t="s">
        <v>167</v>
      </c>
      <c r="M122" s="5">
        <v>2</v>
      </c>
      <c r="N122" s="11">
        <v>150000</v>
      </c>
      <c r="O122" s="7">
        <f t="shared" si="44"/>
        <v>300000</v>
      </c>
      <c r="Q122" s="5" t="s">
        <v>167</v>
      </c>
      <c r="R122" s="5">
        <v>2</v>
      </c>
      <c r="S122" s="11">
        <v>150000</v>
      </c>
      <c r="T122" s="7">
        <f t="shared" si="45"/>
        <v>300000</v>
      </c>
    </row>
    <row r="123" spans="2:20" ht="21" thickBot="1" x14ac:dyDescent="0.35">
      <c r="B123" s="5"/>
      <c r="C123" s="5"/>
      <c r="D123" s="11"/>
      <c r="E123" s="7"/>
      <c r="G123" s="5"/>
      <c r="H123" s="5"/>
      <c r="I123" s="11"/>
      <c r="J123" s="7"/>
      <c r="L123" s="5" t="s">
        <v>168</v>
      </c>
      <c r="M123" s="5">
        <v>1</v>
      </c>
      <c r="N123" s="11">
        <v>150000</v>
      </c>
      <c r="O123" s="7">
        <f t="shared" si="44"/>
        <v>150000</v>
      </c>
      <c r="Q123" s="5" t="s">
        <v>168</v>
      </c>
      <c r="R123" s="5">
        <v>1</v>
      </c>
      <c r="S123" s="11">
        <v>150000</v>
      </c>
      <c r="T123" s="7">
        <f t="shared" si="45"/>
        <v>150000</v>
      </c>
    </row>
    <row r="124" spans="2:20" ht="21" thickBot="1" x14ac:dyDescent="0.35">
      <c r="B124" s="5" t="s">
        <v>169</v>
      </c>
      <c r="C124" s="6">
        <v>10</v>
      </c>
      <c r="D124" s="11">
        <v>25000</v>
      </c>
      <c r="E124" s="7">
        <f t="shared" ref="E124:E125" si="46">C124*D124</f>
        <v>250000</v>
      </c>
      <c r="G124" s="5" t="s">
        <v>169</v>
      </c>
      <c r="H124" s="6">
        <v>15</v>
      </c>
      <c r="I124" s="11">
        <v>25000</v>
      </c>
      <c r="J124" s="7">
        <f t="shared" ref="J124:J125" si="47">H124*I124</f>
        <v>375000</v>
      </c>
      <c r="L124" s="5" t="s">
        <v>170</v>
      </c>
      <c r="M124" s="6">
        <v>3</v>
      </c>
      <c r="N124" s="11">
        <v>12000</v>
      </c>
      <c r="O124" s="7">
        <f t="shared" si="44"/>
        <v>36000</v>
      </c>
      <c r="P124" s="14"/>
      <c r="Q124" s="5" t="s">
        <v>170</v>
      </c>
      <c r="R124" s="6">
        <v>3</v>
      </c>
      <c r="S124" s="11">
        <v>12000</v>
      </c>
      <c r="T124" s="7">
        <f t="shared" si="45"/>
        <v>36000</v>
      </c>
    </row>
    <row r="125" spans="2:20" ht="21" thickBot="1" x14ac:dyDescent="0.35">
      <c r="B125" s="5" t="s">
        <v>171</v>
      </c>
      <c r="C125" s="5">
        <v>10</v>
      </c>
      <c r="D125" s="11">
        <v>2000</v>
      </c>
      <c r="E125" s="7">
        <f t="shared" si="46"/>
        <v>20000</v>
      </c>
      <c r="G125" s="5" t="s">
        <v>171</v>
      </c>
      <c r="H125" s="5">
        <v>15</v>
      </c>
      <c r="I125" s="11">
        <v>2000</v>
      </c>
      <c r="J125" s="7">
        <f t="shared" si="47"/>
        <v>30000</v>
      </c>
      <c r="L125" s="5" t="s">
        <v>172</v>
      </c>
      <c r="M125" s="6">
        <v>30</v>
      </c>
      <c r="N125" s="11">
        <v>28000</v>
      </c>
      <c r="O125" s="7">
        <f t="shared" si="44"/>
        <v>840000</v>
      </c>
      <c r="P125" s="14"/>
      <c r="Q125" s="5" t="s">
        <v>172</v>
      </c>
      <c r="R125" s="6">
        <v>30</v>
      </c>
      <c r="S125" s="11">
        <v>28000</v>
      </c>
      <c r="T125" s="7">
        <f t="shared" si="45"/>
        <v>840000</v>
      </c>
    </row>
    <row r="126" spans="2:20" ht="21" thickBot="1" x14ac:dyDescent="0.35">
      <c r="B126" s="5"/>
      <c r="C126" s="5"/>
      <c r="D126" s="11"/>
      <c r="E126" s="7"/>
      <c r="G126" s="5"/>
      <c r="H126" s="5"/>
      <c r="I126" s="11"/>
      <c r="J126" s="7"/>
      <c r="L126" s="5" t="s">
        <v>173</v>
      </c>
      <c r="M126" s="6">
        <v>30</v>
      </c>
      <c r="N126" s="11">
        <v>12000</v>
      </c>
      <c r="O126" s="7">
        <f t="shared" si="44"/>
        <v>360000</v>
      </c>
      <c r="P126" s="14"/>
      <c r="Q126" s="5" t="s">
        <v>173</v>
      </c>
      <c r="R126" s="6">
        <v>30</v>
      </c>
      <c r="S126" s="11">
        <v>12000</v>
      </c>
      <c r="T126" s="7">
        <f t="shared" si="45"/>
        <v>360000</v>
      </c>
    </row>
    <row r="127" spans="2:20" ht="21" thickBot="1" x14ac:dyDescent="0.35">
      <c r="B127" s="5" t="s">
        <v>174</v>
      </c>
      <c r="C127" s="5">
        <v>6</v>
      </c>
      <c r="D127" s="11">
        <v>90000</v>
      </c>
      <c r="E127" s="7">
        <f t="shared" ref="E127" si="48">C127*D127</f>
        <v>540000</v>
      </c>
      <c r="F127" s="13" t="s">
        <v>175</v>
      </c>
      <c r="G127" s="5" t="s">
        <v>174</v>
      </c>
      <c r="H127" s="5">
        <v>9</v>
      </c>
      <c r="I127" s="11">
        <v>90000</v>
      </c>
      <c r="J127" s="7">
        <f t="shared" ref="J127" si="49">H127*I127</f>
        <v>810000</v>
      </c>
      <c r="L127" s="5" t="s">
        <v>176</v>
      </c>
      <c r="M127" s="6">
        <v>32</v>
      </c>
      <c r="N127" s="11">
        <v>40000</v>
      </c>
      <c r="O127" s="7">
        <f t="shared" si="44"/>
        <v>1280000</v>
      </c>
      <c r="P127" s="14"/>
      <c r="Q127" s="5" t="s">
        <v>176</v>
      </c>
      <c r="R127" s="6">
        <v>32</v>
      </c>
      <c r="S127" s="11">
        <v>40000</v>
      </c>
      <c r="T127" s="7">
        <f t="shared" si="45"/>
        <v>1280000</v>
      </c>
    </row>
    <row r="128" spans="2:20" ht="21" thickBot="1" x14ac:dyDescent="0.35">
      <c r="B128" s="5"/>
      <c r="C128" s="5"/>
      <c r="D128" s="11"/>
      <c r="E128" s="7"/>
      <c r="G128" s="5"/>
      <c r="H128" s="5"/>
      <c r="I128" s="11"/>
      <c r="J128" s="7"/>
      <c r="L128" s="5" t="s">
        <v>177</v>
      </c>
      <c r="M128" s="6">
        <v>32</v>
      </c>
      <c r="N128" s="11">
        <v>40000</v>
      </c>
      <c r="O128" s="7">
        <f t="shared" si="44"/>
        <v>1280000</v>
      </c>
      <c r="P128" s="14"/>
      <c r="Q128" s="5" t="s">
        <v>177</v>
      </c>
      <c r="R128" s="6">
        <v>32</v>
      </c>
      <c r="S128" s="11">
        <v>40000</v>
      </c>
      <c r="T128" s="7">
        <f t="shared" si="45"/>
        <v>1280000</v>
      </c>
    </row>
    <row r="129" spans="2:20" ht="21" thickBot="1" x14ac:dyDescent="0.35">
      <c r="B129" s="5"/>
      <c r="C129" s="5"/>
      <c r="D129" s="11"/>
      <c r="E129" s="7"/>
      <c r="G129" s="5"/>
      <c r="H129" s="5"/>
      <c r="I129" s="11"/>
      <c r="J129" s="7"/>
      <c r="L129" s="5" t="s">
        <v>178</v>
      </c>
      <c r="M129" s="6">
        <v>32</v>
      </c>
      <c r="N129" s="11">
        <v>40000</v>
      </c>
      <c r="O129" s="7">
        <f t="shared" si="44"/>
        <v>1280000</v>
      </c>
      <c r="P129" s="14"/>
      <c r="Q129" s="5" t="s">
        <v>178</v>
      </c>
      <c r="R129" s="6">
        <v>32</v>
      </c>
      <c r="S129" s="11">
        <v>40000</v>
      </c>
      <c r="T129" s="7">
        <f t="shared" si="45"/>
        <v>1280000</v>
      </c>
    </row>
    <row r="130" spans="2:20" ht="21" thickBot="1" x14ac:dyDescent="0.35">
      <c r="B130" s="5"/>
      <c r="C130" s="5"/>
      <c r="D130" s="11"/>
      <c r="E130" s="7"/>
      <c r="G130" s="5"/>
      <c r="H130" s="5"/>
      <c r="I130" s="11"/>
      <c r="J130" s="7"/>
      <c r="L130" s="5" t="s">
        <v>179</v>
      </c>
      <c r="M130" s="6">
        <v>32</v>
      </c>
      <c r="N130" s="11">
        <v>40000</v>
      </c>
      <c r="O130" s="7">
        <f t="shared" si="44"/>
        <v>1280000</v>
      </c>
      <c r="P130" s="14"/>
      <c r="Q130" s="5" t="s">
        <v>179</v>
      </c>
      <c r="R130" s="6">
        <v>32</v>
      </c>
      <c r="S130" s="11">
        <v>40000</v>
      </c>
      <c r="T130" s="7">
        <f t="shared" si="45"/>
        <v>1280000</v>
      </c>
    </row>
    <row r="131" spans="2:20" ht="21" thickBot="1" x14ac:dyDescent="0.35">
      <c r="B131" s="5"/>
      <c r="C131" s="5"/>
      <c r="D131" s="11"/>
      <c r="E131" s="7"/>
      <c r="G131" s="5"/>
      <c r="H131" s="5"/>
      <c r="I131" s="11"/>
      <c r="J131" s="7"/>
      <c r="L131" s="5" t="s">
        <v>180</v>
      </c>
      <c r="M131" s="6">
        <v>30</v>
      </c>
      <c r="N131" s="11">
        <v>31000</v>
      </c>
      <c r="O131" s="7">
        <f t="shared" si="44"/>
        <v>930000</v>
      </c>
      <c r="P131" s="14"/>
      <c r="Q131" s="5" t="s">
        <v>180</v>
      </c>
      <c r="R131" s="6">
        <v>30</v>
      </c>
      <c r="S131" s="11">
        <v>31000</v>
      </c>
      <c r="T131" s="7">
        <f t="shared" si="45"/>
        <v>930000</v>
      </c>
    </row>
    <row r="132" spans="2:20" ht="21" customHeight="1" thickBot="1" x14ac:dyDescent="0.35">
      <c r="B132" s="5"/>
      <c r="C132" s="5"/>
      <c r="D132" s="11"/>
      <c r="E132" s="7"/>
      <c r="G132" s="5"/>
      <c r="H132" s="5"/>
      <c r="I132" s="11"/>
      <c r="J132" s="7"/>
      <c r="L132" s="5" t="s">
        <v>181</v>
      </c>
      <c r="M132" s="6">
        <v>15</v>
      </c>
      <c r="N132" s="11">
        <v>410000</v>
      </c>
      <c r="O132" s="7">
        <f t="shared" si="44"/>
        <v>6150000</v>
      </c>
      <c r="P132" s="14"/>
      <c r="Q132" s="5" t="s">
        <v>181</v>
      </c>
      <c r="R132" s="6">
        <v>15</v>
      </c>
      <c r="S132" s="11">
        <v>310000</v>
      </c>
      <c r="T132" s="7">
        <f t="shared" si="45"/>
        <v>4650000</v>
      </c>
    </row>
    <row r="133" spans="2:20" ht="21" customHeight="1" thickBot="1" x14ac:dyDescent="0.35">
      <c r="B133" s="5"/>
      <c r="C133" s="5"/>
      <c r="D133" s="11"/>
      <c r="E133" s="7"/>
      <c r="G133" s="5"/>
      <c r="H133" s="5"/>
      <c r="I133" s="11"/>
      <c r="J133" s="7"/>
      <c r="L133" s="5" t="s">
        <v>181</v>
      </c>
      <c r="M133" s="6">
        <v>15</v>
      </c>
      <c r="N133" s="11">
        <v>410000</v>
      </c>
      <c r="O133" s="7">
        <f t="shared" si="44"/>
        <v>6150000</v>
      </c>
      <c r="P133" s="14"/>
      <c r="Q133" s="5" t="s">
        <v>181</v>
      </c>
      <c r="R133" s="6">
        <v>15</v>
      </c>
      <c r="S133" s="11">
        <v>310000</v>
      </c>
      <c r="T133" s="7">
        <f t="shared" si="45"/>
        <v>4650000</v>
      </c>
    </row>
    <row r="134" spans="2:20" ht="21" customHeight="1" thickBot="1" x14ac:dyDescent="0.35">
      <c r="B134" s="5"/>
      <c r="C134" s="5"/>
      <c r="D134" s="11"/>
      <c r="E134" s="7"/>
      <c r="G134" s="5"/>
      <c r="H134" s="5"/>
      <c r="I134" s="11"/>
      <c r="J134" s="7"/>
      <c r="L134" s="5" t="s">
        <v>181</v>
      </c>
      <c r="M134" s="6">
        <v>15</v>
      </c>
      <c r="N134" s="11">
        <v>410000</v>
      </c>
      <c r="O134" s="7">
        <f t="shared" si="44"/>
        <v>6150000</v>
      </c>
      <c r="P134" s="14"/>
      <c r="Q134" s="5" t="s">
        <v>181</v>
      </c>
      <c r="R134" s="6">
        <v>15</v>
      </c>
      <c r="S134" s="11">
        <v>310000</v>
      </c>
      <c r="T134" s="7">
        <f t="shared" si="45"/>
        <v>4650000</v>
      </c>
    </row>
    <row r="135" spans="2:20" ht="21" thickBot="1" x14ac:dyDescent="0.35">
      <c r="B135" s="5"/>
      <c r="C135" s="5"/>
      <c r="D135" s="11"/>
      <c r="E135" s="7"/>
      <c r="G135" s="5"/>
      <c r="H135" s="5"/>
      <c r="I135" s="11"/>
      <c r="J135" s="7"/>
      <c r="L135" s="5" t="s">
        <v>182</v>
      </c>
      <c r="M135" s="6">
        <v>30</v>
      </c>
      <c r="N135" s="11">
        <v>27000</v>
      </c>
      <c r="O135" s="7">
        <f t="shared" si="44"/>
        <v>810000</v>
      </c>
      <c r="P135" s="14"/>
      <c r="Q135" s="5" t="s">
        <v>182</v>
      </c>
      <c r="R135" s="6">
        <v>30</v>
      </c>
      <c r="S135" s="11">
        <v>27000</v>
      </c>
      <c r="T135" s="7">
        <f t="shared" si="45"/>
        <v>810000</v>
      </c>
    </row>
    <row r="136" spans="2:20" ht="21" thickBot="1" x14ac:dyDescent="0.35">
      <c r="B136" s="5"/>
      <c r="C136" s="5"/>
      <c r="D136" s="11"/>
      <c r="E136" s="7"/>
      <c r="G136" s="5"/>
      <c r="H136" s="5"/>
      <c r="I136" s="11"/>
      <c r="J136" s="7"/>
      <c r="L136" s="5" t="s">
        <v>183</v>
      </c>
      <c r="M136" s="6">
        <v>30</v>
      </c>
      <c r="N136" s="11">
        <v>27000</v>
      </c>
      <c r="O136" s="7">
        <f t="shared" si="44"/>
        <v>810000</v>
      </c>
      <c r="P136" s="14"/>
      <c r="Q136" s="5" t="s">
        <v>183</v>
      </c>
      <c r="R136" s="6">
        <v>30</v>
      </c>
      <c r="S136" s="11">
        <v>27000</v>
      </c>
      <c r="T136" s="7">
        <f t="shared" si="45"/>
        <v>810000</v>
      </c>
    </row>
    <row r="137" spans="2:20" ht="21" thickBot="1" x14ac:dyDescent="0.35">
      <c r="B137" s="5"/>
      <c r="C137" s="5"/>
      <c r="D137" s="11"/>
      <c r="E137" s="7"/>
      <c r="G137" s="5"/>
      <c r="H137" s="5"/>
      <c r="I137" s="11"/>
      <c r="J137" s="7"/>
      <c r="L137" s="5" t="s">
        <v>183</v>
      </c>
      <c r="M137" s="6">
        <v>30</v>
      </c>
      <c r="N137" s="11">
        <v>27000</v>
      </c>
      <c r="O137" s="7">
        <f t="shared" si="44"/>
        <v>810000</v>
      </c>
      <c r="P137" s="14"/>
      <c r="Q137" s="5" t="s">
        <v>183</v>
      </c>
      <c r="R137" s="6">
        <v>30</v>
      </c>
      <c r="S137" s="11">
        <v>27000</v>
      </c>
      <c r="T137" s="7">
        <f t="shared" si="45"/>
        <v>810000</v>
      </c>
    </row>
    <row r="138" spans="2:20" ht="21" thickBot="1" x14ac:dyDescent="0.35">
      <c r="B138" s="12"/>
      <c r="C138" s="5"/>
      <c r="D138" s="11">
        <v>0</v>
      </c>
      <c r="E138" s="7">
        <f t="shared" ref="E138" si="50">C138*D138</f>
        <v>0</v>
      </c>
      <c r="G138" s="12"/>
      <c r="H138" s="5"/>
      <c r="I138" s="11">
        <v>0</v>
      </c>
      <c r="J138" s="7">
        <f t="shared" ref="J138" si="51">H138*I138</f>
        <v>0</v>
      </c>
      <c r="L138" s="8" t="s">
        <v>5</v>
      </c>
      <c r="M138" s="9"/>
      <c r="N138" s="9"/>
      <c r="O138" s="10">
        <f>SUM(O121:O137)</f>
        <v>29056000</v>
      </c>
      <c r="P138" s="14"/>
      <c r="Q138" s="8" t="s">
        <v>5</v>
      </c>
      <c r="R138" s="9"/>
      <c r="S138" s="9"/>
      <c r="T138" s="10">
        <f>SUM(T121:T137)</f>
        <v>24556000</v>
      </c>
    </row>
    <row r="139" spans="2:20" ht="24.75" customHeight="1" thickBot="1" x14ac:dyDescent="0.35">
      <c r="B139" s="8" t="s">
        <v>5</v>
      </c>
      <c r="C139" s="9"/>
      <c r="D139" s="9"/>
      <c r="E139" s="10">
        <f>SUM(E121:E138)</f>
        <v>1108000</v>
      </c>
      <c r="G139" s="8" t="s">
        <v>5</v>
      </c>
      <c r="H139" s="9"/>
      <c r="I139" s="9"/>
      <c r="J139" s="10">
        <f>SUM(J121:J138)</f>
        <v>1513000</v>
      </c>
      <c r="L139" s="15" t="s">
        <v>184</v>
      </c>
      <c r="M139" s="16"/>
      <c r="N139" s="16"/>
      <c r="O139" s="17">
        <f>O120-O138</f>
        <v>2294000</v>
      </c>
      <c r="Q139" s="15" t="s">
        <v>184</v>
      </c>
      <c r="R139" s="16"/>
      <c r="S139" s="16"/>
      <c r="T139" s="17">
        <f>T120-T138</f>
        <v>2294000</v>
      </c>
    </row>
  </sheetData>
  <mergeCells count="30">
    <mergeCell ref="AG5:AJ5"/>
    <mergeCell ref="AG6:AJ6"/>
    <mergeCell ref="B114:E115"/>
    <mergeCell ref="G114:J115"/>
    <mergeCell ref="L114:O115"/>
    <mergeCell ref="Q114:T115"/>
    <mergeCell ref="B86:E87"/>
    <mergeCell ref="G86:J87"/>
    <mergeCell ref="L86:O87"/>
    <mergeCell ref="Q86:T87"/>
    <mergeCell ref="V86:Y87"/>
    <mergeCell ref="AA86:AD87"/>
    <mergeCell ref="B58:E59"/>
    <mergeCell ref="G58:J59"/>
    <mergeCell ref="L58:O59"/>
    <mergeCell ref="Q58:T59"/>
    <mergeCell ref="V58:Y59"/>
    <mergeCell ref="AA58:AD59"/>
    <mergeCell ref="AA30:AD31"/>
    <mergeCell ref="B2:E3"/>
    <mergeCell ref="G2:J3"/>
    <mergeCell ref="L2:O3"/>
    <mergeCell ref="Q2:T3"/>
    <mergeCell ref="V2:Y3"/>
    <mergeCell ref="AA2:AD3"/>
    <mergeCell ref="B30:E31"/>
    <mergeCell ref="G30:J31"/>
    <mergeCell ref="L30:O31"/>
    <mergeCell ref="Q30:T31"/>
    <mergeCell ref="V30:Y31"/>
  </mergeCells>
  <phoneticPr fontId="1" type="noConversion"/>
  <pageMargins left="0.39370078740157483" right="0.39370078740157483" top="0.39370078740157483" bottom="0.39370078740157483" header="0.31496062992125984" footer="0.31496062992125984"/>
  <pageSetup paperSize="9" scale="30" orientation="landscape" horizontalDpi="300" verticalDpi="300" r:id="rId1"/>
  <rowBreaks count="1" manualBreakCount="1">
    <brk id="8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B1:P22"/>
  <sheetViews>
    <sheetView tabSelected="1" topLeftCell="K1" zoomScale="70" zoomScaleNormal="70" workbookViewId="0">
      <selection activeCell="P22" sqref="P22"/>
    </sheetView>
  </sheetViews>
  <sheetFormatPr defaultRowHeight="16.5" x14ac:dyDescent="0.3"/>
  <cols>
    <col min="1" max="1" width="0" style="1" hidden="1" customWidth="1"/>
    <col min="2" max="2" width="30.125" style="1" hidden="1" customWidth="1"/>
    <col min="3" max="3" width="9.875" style="1" hidden="1" customWidth="1"/>
    <col min="4" max="4" width="15.625" style="1" hidden="1" customWidth="1"/>
    <col min="5" max="5" width="38.5" style="1" hidden="1" customWidth="1"/>
    <col min="6" max="6" width="11" style="13" hidden="1" customWidth="1"/>
    <col min="7" max="7" width="30.125" style="1" hidden="1" customWidth="1"/>
    <col min="8" max="8" width="9.875" style="1" hidden="1" customWidth="1"/>
    <col min="9" max="9" width="15.625" style="1" hidden="1" customWidth="1"/>
    <col min="10" max="10" width="38.5" style="1" hidden="1" customWidth="1"/>
    <col min="11" max="11" width="9" style="13"/>
    <col min="12" max="12" width="30.125" style="1" customWidth="1"/>
    <col min="13" max="13" width="9.875" style="1" customWidth="1"/>
    <col min="14" max="14" width="17" style="1" customWidth="1"/>
    <col min="15" max="15" width="15.625" style="1" customWidth="1"/>
    <col min="16" max="16" width="38.5" style="1" customWidth="1"/>
    <col min="17" max="16384" width="9" style="1"/>
  </cols>
  <sheetData>
    <row r="1" spans="2:16" ht="32.25" customHeight="1" thickBot="1" x14ac:dyDescent="0.35">
      <c r="L1" s="18"/>
    </row>
    <row r="2" spans="2:16" ht="16.5" customHeight="1" x14ac:dyDescent="0.3">
      <c r="B2" s="39" t="s">
        <v>13</v>
      </c>
      <c r="C2" s="40"/>
      <c r="D2" s="40"/>
      <c r="E2" s="41"/>
      <c r="G2" s="39" t="s">
        <v>12</v>
      </c>
      <c r="H2" s="40"/>
      <c r="I2" s="40"/>
      <c r="J2" s="41"/>
      <c r="L2" s="33" t="s">
        <v>68</v>
      </c>
      <c r="M2" s="34"/>
      <c r="N2" s="34"/>
      <c r="O2" s="34"/>
      <c r="P2" s="35"/>
    </row>
    <row r="3" spans="2:16" ht="17.25" customHeight="1" thickBot="1" x14ac:dyDescent="0.35">
      <c r="B3" s="42"/>
      <c r="C3" s="43"/>
      <c r="D3" s="43"/>
      <c r="E3" s="44"/>
      <c r="G3" s="42"/>
      <c r="H3" s="43"/>
      <c r="I3" s="43"/>
      <c r="J3" s="44"/>
      <c r="L3" s="36"/>
      <c r="M3" s="37"/>
      <c r="N3" s="37"/>
      <c r="O3" s="37"/>
      <c r="P3" s="38"/>
    </row>
    <row r="4" spans="2:16" ht="21" thickBot="1" x14ac:dyDescent="0.35">
      <c r="B4" s="3" t="s">
        <v>0</v>
      </c>
      <c r="C4" s="3" t="s">
        <v>1</v>
      </c>
      <c r="D4" s="3" t="s">
        <v>2</v>
      </c>
      <c r="E4" s="4" t="s">
        <v>3</v>
      </c>
      <c r="G4" s="3" t="s">
        <v>0</v>
      </c>
      <c r="H4" s="3" t="s">
        <v>1</v>
      </c>
      <c r="I4" s="3" t="s">
        <v>2</v>
      </c>
      <c r="J4" s="4" t="s">
        <v>3</v>
      </c>
      <c r="L4" s="3" t="s">
        <v>15</v>
      </c>
      <c r="M4" s="3" t="s">
        <v>1</v>
      </c>
      <c r="N4" s="49" t="s">
        <v>206</v>
      </c>
      <c r="O4" s="28" t="s">
        <v>202</v>
      </c>
      <c r="P4" s="4" t="s">
        <v>3</v>
      </c>
    </row>
    <row r="5" spans="2:16" ht="21" thickBot="1" x14ac:dyDescent="0.35">
      <c r="B5" s="5" t="s">
        <v>14</v>
      </c>
      <c r="C5" s="6">
        <v>0</v>
      </c>
      <c r="D5" s="7">
        <v>0</v>
      </c>
      <c r="E5" s="7">
        <f>C5*D5</f>
        <v>0</v>
      </c>
      <c r="G5" s="5" t="s">
        <v>14</v>
      </c>
      <c r="H5" s="6">
        <v>0</v>
      </c>
      <c r="I5" s="7">
        <v>0</v>
      </c>
      <c r="J5" s="7">
        <f>H5*I5</f>
        <v>0</v>
      </c>
      <c r="L5" s="5" t="s">
        <v>24</v>
      </c>
      <c r="M5" s="6">
        <v>30</v>
      </c>
      <c r="N5" s="50">
        <v>95000</v>
      </c>
      <c r="O5" s="29">
        <v>99000</v>
      </c>
      <c r="P5" s="7">
        <f>M5*O5</f>
        <v>2970000</v>
      </c>
    </row>
    <row r="6" spans="2:16" ht="21" thickBot="1" x14ac:dyDescent="0.35">
      <c r="B6" s="5" t="s">
        <v>4</v>
      </c>
      <c r="C6" s="6">
        <v>10</v>
      </c>
      <c r="D6" s="7">
        <v>255000</v>
      </c>
      <c r="E6" s="7">
        <f>C6*D6</f>
        <v>2550000</v>
      </c>
      <c r="G6" s="5" t="s">
        <v>4</v>
      </c>
      <c r="H6" s="6">
        <v>15</v>
      </c>
      <c r="I6" s="7">
        <v>230000</v>
      </c>
      <c r="J6" s="7">
        <f>H6*I6</f>
        <v>3450000</v>
      </c>
      <c r="L6" s="5" t="s">
        <v>22</v>
      </c>
      <c r="M6" s="6">
        <v>30</v>
      </c>
      <c r="N6" s="50">
        <v>85000</v>
      </c>
      <c r="O6" s="29">
        <v>89000</v>
      </c>
      <c r="P6" s="7">
        <f>M6*O6</f>
        <v>2670000</v>
      </c>
    </row>
    <row r="7" spans="2:16" ht="21" thickBot="1" x14ac:dyDescent="0.35">
      <c r="B7" s="5"/>
      <c r="C7" s="6"/>
      <c r="D7" s="7"/>
      <c r="E7" s="7"/>
      <c r="G7" s="5"/>
      <c r="H7" s="6"/>
      <c r="I7" s="7"/>
      <c r="J7" s="7"/>
      <c r="L7" s="21" t="s">
        <v>23</v>
      </c>
      <c r="M7" s="22">
        <v>30</v>
      </c>
      <c r="N7" s="22"/>
      <c r="O7" s="29">
        <f>P7/M7</f>
        <v>81866.666666666672</v>
      </c>
      <c r="P7" s="23">
        <f>P16</f>
        <v>2456000</v>
      </c>
    </row>
    <row r="8" spans="2:16" ht="21" thickBot="1" x14ac:dyDescent="0.35">
      <c r="B8" s="8" t="s">
        <v>5</v>
      </c>
      <c r="C8" s="9"/>
      <c r="D8" s="9"/>
      <c r="E8" s="10"/>
      <c r="G8" s="8" t="s">
        <v>5</v>
      </c>
      <c r="H8" s="9"/>
      <c r="I8" s="9"/>
      <c r="J8" s="10"/>
      <c r="L8" s="8" t="s">
        <v>5</v>
      </c>
      <c r="M8" s="9"/>
      <c r="N8" s="9"/>
      <c r="O8" s="9"/>
      <c r="P8" s="10">
        <f>P5</f>
        <v>2970000</v>
      </c>
    </row>
    <row r="9" spans="2:16" ht="21" thickBot="1" x14ac:dyDescent="0.35">
      <c r="B9" s="5" t="s">
        <v>11</v>
      </c>
      <c r="C9" s="6">
        <v>1</v>
      </c>
      <c r="D9" s="11">
        <v>250000</v>
      </c>
      <c r="E9" s="7">
        <f t="shared" ref="E9:E16" si="0">C9*D9</f>
        <v>250000</v>
      </c>
      <c r="G9" s="5" t="s">
        <v>11</v>
      </c>
      <c r="H9" s="6">
        <v>1</v>
      </c>
      <c r="I9" s="11">
        <v>250000</v>
      </c>
      <c r="J9" s="7">
        <f t="shared" ref="J9:J16" si="1">H9*I9</f>
        <v>250000</v>
      </c>
      <c r="L9" s="5" t="s">
        <v>18</v>
      </c>
      <c r="M9" s="6">
        <v>1</v>
      </c>
      <c r="N9" s="6"/>
      <c r="O9" s="11">
        <v>440000</v>
      </c>
      <c r="P9" s="7">
        <f t="shared" ref="P9:P15" si="2">M9*O9</f>
        <v>440000</v>
      </c>
    </row>
    <row r="10" spans="2:16" ht="21" thickBot="1" x14ac:dyDescent="0.35">
      <c r="B10" s="5" t="s">
        <v>6</v>
      </c>
      <c r="C10" s="5">
        <v>6</v>
      </c>
      <c r="D10" s="11">
        <v>8000</v>
      </c>
      <c r="E10" s="7">
        <f t="shared" si="0"/>
        <v>48000</v>
      </c>
      <c r="G10" s="5" t="s">
        <v>6</v>
      </c>
      <c r="H10" s="5">
        <v>6</v>
      </c>
      <c r="I10" s="11">
        <v>8000</v>
      </c>
      <c r="J10" s="7">
        <f t="shared" si="1"/>
        <v>48000</v>
      </c>
      <c r="L10" s="5" t="s">
        <v>25</v>
      </c>
      <c r="M10" s="5">
        <v>2</v>
      </c>
      <c r="N10" s="5"/>
      <c r="O10" s="11">
        <v>150000</v>
      </c>
      <c r="P10" s="7">
        <f t="shared" si="2"/>
        <v>300000</v>
      </c>
    </row>
    <row r="11" spans="2:16" ht="21" thickBot="1" x14ac:dyDescent="0.35">
      <c r="B11" s="5"/>
      <c r="C11" s="5"/>
      <c r="D11" s="11"/>
      <c r="E11" s="7"/>
      <c r="G11" s="5"/>
      <c r="H11" s="5"/>
      <c r="I11" s="11"/>
      <c r="J11" s="7"/>
      <c r="L11" s="5" t="s">
        <v>26</v>
      </c>
      <c r="M11" s="5">
        <v>1</v>
      </c>
      <c r="N11" s="5"/>
      <c r="O11" s="11">
        <v>150000</v>
      </c>
      <c r="P11" s="7">
        <f t="shared" si="2"/>
        <v>150000</v>
      </c>
    </row>
    <row r="12" spans="2:16" ht="21" thickBot="1" x14ac:dyDescent="0.35">
      <c r="B12" s="5" t="s">
        <v>7</v>
      </c>
      <c r="C12" s="6">
        <v>10</v>
      </c>
      <c r="D12" s="11">
        <v>25000</v>
      </c>
      <c r="E12" s="7">
        <f t="shared" si="0"/>
        <v>250000</v>
      </c>
      <c r="G12" s="5" t="s">
        <v>7</v>
      </c>
      <c r="H12" s="6">
        <v>15</v>
      </c>
      <c r="I12" s="11">
        <v>25000</v>
      </c>
      <c r="J12" s="7">
        <f t="shared" si="1"/>
        <v>375000</v>
      </c>
      <c r="L12" s="5" t="s">
        <v>17</v>
      </c>
      <c r="M12" s="6">
        <v>3</v>
      </c>
      <c r="N12" s="6"/>
      <c r="O12" s="11">
        <v>12000</v>
      </c>
      <c r="P12" s="7">
        <f t="shared" si="2"/>
        <v>36000</v>
      </c>
    </row>
    <row r="13" spans="2:16" ht="21" thickBot="1" x14ac:dyDescent="0.35">
      <c r="B13" s="5" t="s">
        <v>8</v>
      </c>
      <c r="C13" s="5">
        <v>10</v>
      </c>
      <c r="D13" s="11">
        <v>2000</v>
      </c>
      <c r="E13" s="7">
        <f t="shared" si="0"/>
        <v>20000</v>
      </c>
      <c r="G13" s="5" t="s">
        <v>8</v>
      </c>
      <c r="H13" s="5">
        <v>15</v>
      </c>
      <c r="I13" s="11">
        <v>2000</v>
      </c>
      <c r="J13" s="7">
        <f t="shared" si="1"/>
        <v>30000</v>
      </c>
      <c r="L13" s="5" t="s">
        <v>19</v>
      </c>
      <c r="M13" s="6">
        <v>30</v>
      </c>
      <c r="N13" s="6"/>
      <c r="O13" s="11">
        <v>8000</v>
      </c>
      <c r="P13" s="7">
        <f t="shared" si="2"/>
        <v>240000</v>
      </c>
    </row>
    <row r="14" spans="2:16" ht="21" thickBot="1" x14ac:dyDescent="0.35">
      <c r="B14" s="5"/>
      <c r="C14" s="5"/>
      <c r="D14" s="11"/>
      <c r="E14" s="7"/>
      <c r="G14" s="5"/>
      <c r="H14" s="5"/>
      <c r="I14" s="11"/>
      <c r="J14" s="7"/>
      <c r="L14" s="5" t="s">
        <v>21</v>
      </c>
      <c r="M14" s="6">
        <v>30</v>
      </c>
      <c r="N14" s="6"/>
      <c r="O14" s="11">
        <v>3000</v>
      </c>
      <c r="P14" s="7">
        <f t="shared" si="2"/>
        <v>90000</v>
      </c>
    </row>
    <row r="15" spans="2:16" ht="21" thickBot="1" x14ac:dyDescent="0.35">
      <c r="B15" s="5" t="s">
        <v>10</v>
      </c>
      <c r="C15" s="5">
        <v>6</v>
      </c>
      <c r="D15" s="11">
        <v>90000</v>
      </c>
      <c r="E15" s="7">
        <f t="shared" si="0"/>
        <v>540000</v>
      </c>
      <c r="F15" s="13" t="s">
        <v>9</v>
      </c>
      <c r="G15" s="5" t="s">
        <v>10</v>
      </c>
      <c r="H15" s="5">
        <v>9</v>
      </c>
      <c r="I15" s="11">
        <v>90000</v>
      </c>
      <c r="J15" s="7">
        <f t="shared" si="1"/>
        <v>810000</v>
      </c>
      <c r="L15" s="5" t="s">
        <v>20</v>
      </c>
      <c r="M15" s="6">
        <v>30</v>
      </c>
      <c r="N15" s="6"/>
      <c r="O15" s="11">
        <v>40000</v>
      </c>
      <c r="P15" s="7">
        <f t="shared" si="2"/>
        <v>1200000</v>
      </c>
    </row>
    <row r="16" spans="2:16" ht="21" thickBot="1" x14ac:dyDescent="0.35">
      <c r="B16" s="12"/>
      <c r="C16" s="5"/>
      <c r="D16" s="11">
        <v>0</v>
      </c>
      <c r="E16" s="7">
        <f t="shared" si="0"/>
        <v>0</v>
      </c>
      <c r="G16" s="12"/>
      <c r="H16" s="5"/>
      <c r="I16" s="11">
        <v>0</v>
      </c>
      <c r="J16" s="7">
        <f t="shared" si="1"/>
        <v>0</v>
      </c>
      <c r="L16" s="8" t="s">
        <v>5</v>
      </c>
      <c r="M16" s="9"/>
      <c r="N16" s="9"/>
      <c r="O16" s="9"/>
      <c r="P16" s="10">
        <f>SUM(P9:P15)</f>
        <v>2456000</v>
      </c>
    </row>
    <row r="17" spans="2:16" ht="24.75" customHeight="1" thickBot="1" x14ac:dyDescent="0.35">
      <c r="B17" s="8" t="s">
        <v>5</v>
      </c>
      <c r="C17" s="9"/>
      <c r="D17" s="9"/>
      <c r="E17" s="10">
        <f>SUM(E9:E16)</f>
        <v>1108000</v>
      </c>
      <c r="G17" s="8" t="s">
        <v>5</v>
      </c>
      <c r="H17" s="9"/>
      <c r="I17" s="9"/>
      <c r="J17" s="10">
        <f>SUM(J9:J16)</f>
        <v>1513000</v>
      </c>
      <c r="L17" s="15" t="s">
        <v>16</v>
      </c>
      <c r="M17" s="16"/>
      <c r="N17" s="16"/>
      <c r="O17" s="16"/>
      <c r="P17" s="17">
        <f>P8-P16</f>
        <v>514000</v>
      </c>
    </row>
    <row r="18" spans="2:16" ht="24.75" customHeight="1" thickBot="1" x14ac:dyDescent="0.35">
      <c r="B18" s="8" t="s">
        <v>5</v>
      </c>
      <c r="C18" s="9"/>
      <c r="D18" s="9"/>
      <c r="E18" s="10">
        <f>SUM(E9:E17)</f>
        <v>2216000</v>
      </c>
      <c r="G18" s="8" t="s">
        <v>5</v>
      </c>
      <c r="H18" s="9"/>
      <c r="I18" s="9"/>
      <c r="J18" s="10">
        <f>SUM(J9:J17)</f>
        <v>3026000</v>
      </c>
    </row>
    <row r="19" spans="2:16" ht="17.25" thickBot="1" x14ac:dyDescent="0.35"/>
    <row r="20" spans="2:16" ht="20.25" x14ac:dyDescent="0.3">
      <c r="B20" s="39" t="s">
        <v>13</v>
      </c>
      <c r="C20" s="40"/>
      <c r="D20" s="40"/>
      <c r="E20" s="41"/>
      <c r="G20" s="39" t="s">
        <v>12</v>
      </c>
      <c r="H20" s="40"/>
      <c r="I20" s="40"/>
      <c r="J20" s="41"/>
    </row>
    <row r="22" spans="2:16" x14ac:dyDescent="0.3">
      <c r="O22" s="19"/>
      <c r="P22" s="19"/>
    </row>
  </sheetData>
  <mergeCells count="5">
    <mergeCell ref="B2:E3"/>
    <mergeCell ref="G2:J3"/>
    <mergeCell ref="L2:P3"/>
    <mergeCell ref="B20:E20"/>
    <mergeCell ref="G20:J20"/>
  </mergeCells>
  <phoneticPr fontId="1" type="noConversion"/>
  <pageMargins left="0.39370078740157483" right="0.39370078740157483" top="0.39370078740157483" bottom="0.39370078740157483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B1:AD114"/>
  <sheetViews>
    <sheetView topLeftCell="K1" zoomScale="55" zoomScaleNormal="55" workbookViewId="0">
      <selection activeCell="Z115" sqref="Z114:Z115"/>
    </sheetView>
  </sheetViews>
  <sheetFormatPr defaultRowHeight="16.5" x14ac:dyDescent="0.3"/>
  <cols>
    <col min="1" max="1" width="0" style="1" hidden="1" customWidth="1"/>
    <col min="2" max="2" width="30.125" style="1" hidden="1" customWidth="1"/>
    <col min="3" max="3" width="9.875" style="1" hidden="1" customWidth="1"/>
    <col min="4" max="4" width="15.625" style="1" hidden="1" customWidth="1"/>
    <col min="5" max="5" width="38.5" style="1" hidden="1" customWidth="1"/>
    <col min="6" max="6" width="11" style="13" hidden="1" customWidth="1"/>
    <col min="7" max="7" width="30.125" style="1" hidden="1" customWidth="1"/>
    <col min="8" max="8" width="9.875" style="1" hidden="1" customWidth="1"/>
    <col min="9" max="9" width="15.625" style="1" hidden="1" customWidth="1"/>
    <col min="10" max="10" width="38.5" style="1" hidden="1" customWidth="1"/>
    <col min="11" max="11" width="3.25" style="13" customWidth="1"/>
    <col min="12" max="12" width="34.375" style="1" customWidth="1"/>
    <col min="13" max="13" width="9.875" style="1" customWidth="1"/>
    <col min="14" max="14" width="15.125" style="1" customWidth="1"/>
    <col min="15" max="15" width="15.625" style="1" customWidth="1"/>
    <col min="16" max="16" width="23.375" style="1" customWidth="1"/>
    <col min="17" max="17" width="9" style="1"/>
    <col min="18" max="18" width="34.375" style="1" customWidth="1"/>
    <col min="19" max="19" width="9.875" style="1" customWidth="1"/>
    <col min="20" max="20" width="15.125" style="1" customWidth="1"/>
    <col min="21" max="21" width="15.625" style="1" customWidth="1"/>
    <col min="22" max="22" width="23.375" style="1" customWidth="1"/>
    <col min="23" max="23" width="9" style="1"/>
    <col min="24" max="24" width="34.375" style="1" customWidth="1"/>
    <col min="25" max="25" width="9.875" style="1" customWidth="1"/>
    <col min="26" max="26" width="15.125" style="1" customWidth="1"/>
    <col min="27" max="27" width="15.625" style="1" customWidth="1"/>
    <col min="28" max="28" width="23.375" style="1" customWidth="1"/>
    <col min="29" max="16384" width="9" style="1"/>
  </cols>
  <sheetData>
    <row r="1" spans="2:30" ht="32.25" customHeight="1" thickBot="1" x14ac:dyDescent="0.35">
      <c r="L1" s="18"/>
      <c r="R1" s="18"/>
      <c r="X1" s="18"/>
    </row>
    <row r="2" spans="2:30" ht="16.5" customHeight="1" x14ac:dyDescent="0.3">
      <c r="B2" s="39" t="s">
        <v>13</v>
      </c>
      <c r="C2" s="40"/>
      <c r="D2" s="40"/>
      <c r="E2" s="41"/>
      <c r="G2" s="39" t="s">
        <v>12</v>
      </c>
      <c r="H2" s="40"/>
      <c r="I2" s="40"/>
      <c r="J2" s="41"/>
      <c r="L2" s="33" t="s">
        <v>191</v>
      </c>
      <c r="M2" s="34"/>
      <c r="N2" s="34"/>
      <c r="O2" s="34"/>
      <c r="P2" s="35"/>
      <c r="R2" s="33" t="s">
        <v>31</v>
      </c>
      <c r="S2" s="34"/>
      <c r="T2" s="34"/>
      <c r="U2" s="34"/>
      <c r="V2" s="35"/>
      <c r="X2" s="33" t="s">
        <v>32</v>
      </c>
      <c r="Y2" s="34"/>
      <c r="Z2" s="34"/>
      <c r="AA2" s="34"/>
      <c r="AB2" s="35"/>
    </row>
    <row r="3" spans="2:30" ht="17.25" customHeight="1" thickBot="1" x14ac:dyDescent="0.35">
      <c r="B3" s="42"/>
      <c r="C3" s="43"/>
      <c r="D3" s="43"/>
      <c r="E3" s="44"/>
      <c r="G3" s="42"/>
      <c r="H3" s="43"/>
      <c r="I3" s="43"/>
      <c r="J3" s="44"/>
      <c r="L3" s="36"/>
      <c r="M3" s="37"/>
      <c r="N3" s="37"/>
      <c r="O3" s="37"/>
      <c r="P3" s="38"/>
      <c r="R3" s="36"/>
      <c r="S3" s="37"/>
      <c r="T3" s="37"/>
      <c r="U3" s="37"/>
      <c r="V3" s="38"/>
      <c r="X3" s="36"/>
      <c r="Y3" s="37"/>
      <c r="Z3" s="37"/>
      <c r="AA3" s="37"/>
      <c r="AB3" s="38"/>
    </row>
    <row r="4" spans="2:30" ht="21" thickBot="1" x14ac:dyDescent="0.35">
      <c r="B4" s="2"/>
      <c r="C4" s="2"/>
      <c r="D4" s="2"/>
      <c r="E4" s="2"/>
      <c r="G4" s="2"/>
      <c r="H4" s="2"/>
      <c r="I4" s="2"/>
      <c r="J4" s="2"/>
      <c r="L4" s="20">
        <f>O6</f>
        <v>305000</v>
      </c>
      <c r="M4" s="45"/>
      <c r="N4" s="46"/>
      <c r="O4" s="46"/>
      <c r="P4" s="47"/>
      <c r="R4" s="20">
        <f>U6</f>
        <v>320000</v>
      </c>
      <c r="S4" s="45"/>
      <c r="T4" s="46"/>
      <c r="U4" s="46"/>
      <c r="V4" s="47"/>
      <c r="X4" s="20">
        <f>AA6</f>
        <v>345000</v>
      </c>
      <c r="Y4" s="45"/>
      <c r="Z4" s="46"/>
      <c r="AA4" s="46"/>
      <c r="AB4" s="47"/>
    </row>
    <row r="5" spans="2:30" ht="21" thickBot="1" x14ac:dyDescent="0.35">
      <c r="B5" s="3" t="s">
        <v>0</v>
      </c>
      <c r="C5" s="3" t="s">
        <v>1</v>
      </c>
      <c r="D5" s="3" t="s">
        <v>2</v>
      </c>
      <c r="E5" s="4" t="s">
        <v>3</v>
      </c>
      <c r="G5" s="3" t="s">
        <v>0</v>
      </c>
      <c r="H5" s="3" t="s">
        <v>1</v>
      </c>
      <c r="I5" s="3" t="s">
        <v>2</v>
      </c>
      <c r="J5" s="4" t="s">
        <v>3</v>
      </c>
      <c r="L5" s="3" t="s">
        <v>15</v>
      </c>
      <c r="M5" s="3" t="s">
        <v>1</v>
      </c>
      <c r="N5" s="26" t="s">
        <v>203</v>
      </c>
      <c r="O5" s="24" t="s">
        <v>202</v>
      </c>
      <c r="P5" s="4" t="s">
        <v>3</v>
      </c>
      <c r="R5" s="3" t="s">
        <v>15</v>
      </c>
      <c r="S5" s="3" t="s">
        <v>1</v>
      </c>
      <c r="T5" s="26" t="s">
        <v>204</v>
      </c>
      <c r="U5" s="24" t="s">
        <v>202</v>
      </c>
      <c r="V5" s="4" t="s">
        <v>3</v>
      </c>
      <c r="X5" s="3" t="s">
        <v>15</v>
      </c>
      <c r="Y5" s="3" t="s">
        <v>1</v>
      </c>
      <c r="Z5" s="26" t="s">
        <v>204</v>
      </c>
      <c r="AA5" s="24" t="s">
        <v>202</v>
      </c>
      <c r="AB5" s="4" t="s">
        <v>3</v>
      </c>
      <c r="AD5" s="32"/>
    </row>
    <row r="6" spans="2:30" ht="21" thickBot="1" x14ac:dyDescent="0.35">
      <c r="B6" s="5" t="s">
        <v>14</v>
      </c>
      <c r="C6" s="6">
        <v>0</v>
      </c>
      <c r="D6" s="7">
        <v>0</v>
      </c>
      <c r="E6" s="7">
        <f>C6*D6</f>
        <v>0</v>
      </c>
      <c r="G6" s="5" t="s">
        <v>14</v>
      </c>
      <c r="H6" s="6">
        <v>0</v>
      </c>
      <c r="I6" s="7">
        <v>0</v>
      </c>
      <c r="J6" s="7">
        <f>H6*I6</f>
        <v>0</v>
      </c>
      <c r="L6" s="5" t="s">
        <v>24</v>
      </c>
      <c r="M6" s="6">
        <v>30</v>
      </c>
      <c r="N6" s="27">
        <v>280000</v>
      </c>
      <c r="O6" s="25">
        <v>305000</v>
      </c>
      <c r="P6" s="7">
        <f>M6*O6</f>
        <v>9150000</v>
      </c>
      <c r="R6" s="5" t="s">
        <v>24</v>
      </c>
      <c r="S6" s="6">
        <v>30</v>
      </c>
      <c r="T6" s="27">
        <v>295000</v>
      </c>
      <c r="U6" s="25">
        <v>320000</v>
      </c>
      <c r="V6" s="7">
        <f>S6*U6</f>
        <v>9600000</v>
      </c>
      <c r="X6" s="5" t="s">
        <v>24</v>
      </c>
      <c r="Y6" s="6">
        <v>30</v>
      </c>
      <c r="Z6" s="27">
        <v>310000</v>
      </c>
      <c r="AA6" s="25">
        <v>345000</v>
      </c>
      <c r="AB6" s="7">
        <f>Y6*AA6</f>
        <v>10350000</v>
      </c>
      <c r="AD6" s="32"/>
    </row>
    <row r="7" spans="2:30" ht="21" thickBot="1" x14ac:dyDescent="0.35">
      <c r="B7" s="5" t="s">
        <v>4</v>
      </c>
      <c r="C7" s="6">
        <v>10</v>
      </c>
      <c r="D7" s="7">
        <v>255000</v>
      </c>
      <c r="E7" s="7">
        <f>C7*D7</f>
        <v>2550000</v>
      </c>
      <c r="G7" s="5" t="s">
        <v>4</v>
      </c>
      <c r="H7" s="6">
        <v>15</v>
      </c>
      <c r="I7" s="7">
        <v>230000</v>
      </c>
      <c r="J7" s="7">
        <f>H7*I7</f>
        <v>3450000</v>
      </c>
      <c r="L7" s="5" t="s">
        <v>22</v>
      </c>
      <c r="M7" s="6">
        <v>30</v>
      </c>
      <c r="N7" s="27">
        <v>255000</v>
      </c>
      <c r="O7" s="25">
        <v>280000</v>
      </c>
      <c r="P7" s="7">
        <f>M7*O7</f>
        <v>8400000</v>
      </c>
      <c r="R7" s="5" t="s">
        <v>22</v>
      </c>
      <c r="S7" s="6">
        <v>30</v>
      </c>
      <c r="T7" s="27">
        <v>270000</v>
      </c>
      <c r="U7" s="25">
        <f>U6-25000</f>
        <v>295000</v>
      </c>
      <c r="V7" s="7">
        <f>S7*U7</f>
        <v>8850000</v>
      </c>
      <c r="X7" s="5" t="s">
        <v>22</v>
      </c>
      <c r="Y7" s="6">
        <v>30</v>
      </c>
      <c r="Z7" s="27">
        <v>285000</v>
      </c>
      <c r="AA7" s="25">
        <f>AA6-25000</f>
        <v>320000</v>
      </c>
      <c r="AB7" s="7">
        <f>Y7*AA7</f>
        <v>9600000</v>
      </c>
    </row>
    <row r="8" spans="2:30" ht="21" thickBot="1" x14ac:dyDescent="0.35">
      <c r="B8" s="5"/>
      <c r="C8" s="6"/>
      <c r="D8" s="7"/>
      <c r="E8" s="7"/>
      <c r="G8" s="5"/>
      <c r="H8" s="6"/>
      <c r="I8" s="7"/>
      <c r="J8" s="7"/>
      <c r="L8" s="21" t="s">
        <v>23</v>
      </c>
      <c r="M8" s="22">
        <v>30</v>
      </c>
      <c r="N8" s="22"/>
      <c r="O8" s="25">
        <f>P8/M8</f>
        <v>233700</v>
      </c>
      <c r="P8" s="23">
        <f>P21</f>
        <v>7011000</v>
      </c>
      <c r="R8" s="21" t="s">
        <v>23</v>
      </c>
      <c r="S8" s="22">
        <v>30</v>
      </c>
      <c r="T8" s="22"/>
      <c r="U8" s="25">
        <f>V8/S8</f>
        <v>241200</v>
      </c>
      <c r="V8" s="23">
        <f>V21</f>
        <v>7236000</v>
      </c>
      <c r="X8" s="21" t="s">
        <v>23</v>
      </c>
      <c r="Y8" s="22">
        <v>30</v>
      </c>
      <c r="Z8" s="22"/>
      <c r="AA8" s="25">
        <f>AB8/Y8</f>
        <v>274366.66666666669</v>
      </c>
      <c r="AB8" s="23">
        <f>AB21</f>
        <v>8231000</v>
      </c>
    </row>
    <row r="9" spans="2:30" ht="21" thickBot="1" x14ac:dyDescent="0.35">
      <c r="B9" s="8" t="s">
        <v>5</v>
      </c>
      <c r="C9" s="9"/>
      <c r="D9" s="9"/>
      <c r="E9" s="10"/>
      <c r="G9" s="8" t="s">
        <v>5</v>
      </c>
      <c r="H9" s="9"/>
      <c r="I9" s="9"/>
      <c r="J9" s="10"/>
      <c r="L9" s="8" t="s">
        <v>5</v>
      </c>
      <c r="M9" s="9"/>
      <c r="N9" s="9"/>
      <c r="O9" s="9"/>
      <c r="P9" s="10">
        <f>P6</f>
        <v>9150000</v>
      </c>
      <c r="R9" s="8" t="s">
        <v>5</v>
      </c>
      <c r="S9" s="9"/>
      <c r="T9" s="9"/>
      <c r="U9" s="9"/>
      <c r="V9" s="10">
        <f>V6</f>
        <v>9600000</v>
      </c>
      <c r="X9" s="8" t="s">
        <v>5</v>
      </c>
      <c r="Y9" s="9"/>
      <c r="Z9" s="9"/>
      <c r="AA9" s="9"/>
      <c r="AB9" s="10">
        <f>AB6</f>
        <v>10350000</v>
      </c>
    </row>
    <row r="10" spans="2:30" ht="21" thickBot="1" x14ac:dyDescent="0.35">
      <c r="B10" s="5" t="s">
        <v>11</v>
      </c>
      <c r="C10" s="6">
        <v>1</v>
      </c>
      <c r="D10" s="11">
        <v>250000</v>
      </c>
      <c r="E10" s="7">
        <f t="shared" ref="E10:E21" si="0">C10*D10</f>
        <v>250000</v>
      </c>
      <c r="G10" s="5" t="s">
        <v>11</v>
      </c>
      <c r="H10" s="6">
        <v>1</v>
      </c>
      <c r="I10" s="11">
        <v>250000</v>
      </c>
      <c r="J10" s="7">
        <f t="shared" ref="J10:J21" si="1">H10*I10</f>
        <v>250000</v>
      </c>
      <c r="L10" s="5" t="s">
        <v>18</v>
      </c>
      <c r="M10" s="6">
        <v>1</v>
      </c>
      <c r="N10" s="6"/>
      <c r="O10" s="11">
        <v>440000</v>
      </c>
      <c r="P10" s="7">
        <f t="shared" ref="P10:P20" si="2">M10*O10</f>
        <v>440000</v>
      </c>
      <c r="R10" s="5" t="s">
        <v>18</v>
      </c>
      <c r="S10" s="6">
        <v>1</v>
      </c>
      <c r="T10" s="6"/>
      <c r="U10" s="11">
        <v>440000</v>
      </c>
      <c r="V10" s="7">
        <f t="shared" ref="V10:V20" si="3">S10*U10</f>
        <v>440000</v>
      </c>
      <c r="X10" s="5" t="s">
        <v>18</v>
      </c>
      <c r="Y10" s="6">
        <v>1</v>
      </c>
      <c r="Z10" s="6"/>
      <c r="AA10" s="11">
        <v>440000</v>
      </c>
      <c r="AB10" s="7">
        <f t="shared" ref="AB10:AB20" si="4">Y10*AA10</f>
        <v>440000</v>
      </c>
    </row>
    <row r="11" spans="2:30" ht="21" thickBot="1" x14ac:dyDescent="0.35">
      <c r="B11" s="5" t="s">
        <v>6</v>
      </c>
      <c r="C11" s="5">
        <v>6</v>
      </c>
      <c r="D11" s="11">
        <v>8000</v>
      </c>
      <c r="E11" s="7">
        <f t="shared" si="0"/>
        <v>48000</v>
      </c>
      <c r="G11" s="5" t="s">
        <v>6</v>
      </c>
      <c r="H11" s="5">
        <v>6</v>
      </c>
      <c r="I11" s="11">
        <v>8000</v>
      </c>
      <c r="J11" s="7">
        <f t="shared" si="1"/>
        <v>48000</v>
      </c>
      <c r="L11" s="5" t="s">
        <v>25</v>
      </c>
      <c r="M11" s="5">
        <v>2</v>
      </c>
      <c r="N11" s="5"/>
      <c r="O11" s="11">
        <v>150000</v>
      </c>
      <c r="P11" s="7">
        <f t="shared" si="2"/>
        <v>300000</v>
      </c>
      <c r="R11" s="5" t="s">
        <v>25</v>
      </c>
      <c r="S11" s="5">
        <v>2</v>
      </c>
      <c r="T11" s="5"/>
      <c r="U11" s="11">
        <v>150000</v>
      </c>
      <c r="V11" s="7">
        <f t="shared" si="3"/>
        <v>300000</v>
      </c>
      <c r="X11" s="5" t="s">
        <v>25</v>
      </c>
      <c r="Y11" s="5">
        <v>2</v>
      </c>
      <c r="Z11" s="5"/>
      <c r="AA11" s="11">
        <v>150000</v>
      </c>
      <c r="AB11" s="7">
        <f t="shared" si="4"/>
        <v>300000</v>
      </c>
    </row>
    <row r="12" spans="2:30" ht="21" thickBot="1" x14ac:dyDescent="0.35">
      <c r="B12" s="5"/>
      <c r="C12" s="5"/>
      <c r="D12" s="11"/>
      <c r="E12" s="7"/>
      <c r="G12" s="5"/>
      <c r="H12" s="5"/>
      <c r="I12" s="11"/>
      <c r="J12" s="7"/>
      <c r="L12" s="5" t="s">
        <v>26</v>
      </c>
      <c r="M12" s="5">
        <v>1</v>
      </c>
      <c r="N12" s="5"/>
      <c r="O12" s="11">
        <v>150000</v>
      </c>
      <c r="P12" s="7">
        <f t="shared" si="2"/>
        <v>150000</v>
      </c>
      <c r="R12" s="5" t="s">
        <v>26</v>
      </c>
      <c r="S12" s="5">
        <v>1</v>
      </c>
      <c r="T12" s="5"/>
      <c r="U12" s="11">
        <v>150000</v>
      </c>
      <c r="V12" s="7">
        <f t="shared" si="3"/>
        <v>150000</v>
      </c>
      <c r="X12" s="5" t="s">
        <v>26</v>
      </c>
      <c r="Y12" s="5">
        <v>1</v>
      </c>
      <c r="Z12" s="5"/>
      <c r="AA12" s="11">
        <v>150000</v>
      </c>
      <c r="AB12" s="7">
        <f t="shared" si="4"/>
        <v>150000</v>
      </c>
    </row>
    <row r="13" spans="2:30" ht="21" thickBot="1" x14ac:dyDescent="0.35">
      <c r="B13" s="5" t="s">
        <v>7</v>
      </c>
      <c r="C13" s="6">
        <v>10</v>
      </c>
      <c r="D13" s="11">
        <v>25000</v>
      </c>
      <c r="E13" s="7">
        <f t="shared" si="0"/>
        <v>250000</v>
      </c>
      <c r="G13" s="5" t="s">
        <v>7</v>
      </c>
      <c r="H13" s="6">
        <v>15</v>
      </c>
      <c r="I13" s="11">
        <v>25000</v>
      </c>
      <c r="J13" s="7">
        <f t="shared" si="1"/>
        <v>375000</v>
      </c>
      <c r="L13" s="5" t="s">
        <v>17</v>
      </c>
      <c r="M13" s="6">
        <v>3</v>
      </c>
      <c r="N13" s="6"/>
      <c r="O13" s="11">
        <v>12000</v>
      </c>
      <c r="P13" s="7">
        <f t="shared" si="2"/>
        <v>36000</v>
      </c>
      <c r="Q13" s="14"/>
      <c r="R13" s="5" t="s">
        <v>17</v>
      </c>
      <c r="S13" s="6">
        <v>3</v>
      </c>
      <c r="T13" s="6"/>
      <c r="U13" s="11">
        <v>12000</v>
      </c>
      <c r="V13" s="7">
        <f t="shared" si="3"/>
        <v>36000</v>
      </c>
      <c r="X13" s="5" t="s">
        <v>17</v>
      </c>
      <c r="Y13" s="6">
        <v>3</v>
      </c>
      <c r="Z13" s="6"/>
      <c r="AA13" s="11">
        <v>12000</v>
      </c>
      <c r="AB13" s="7">
        <f t="shared" si="4"/>
        <v>36000</v>
      </c>
    </row>
    <row r="14" spans="2:30" ht="21" thickBot="1" x14ac:dyDescent="0.35">
      <c r="B14" s="5" t="s">
        <v>8</v>
      </c>
      <c r="C14" s="5">
        <v>10</v>
      </c>
      <c r="D14" s="11">
        <v>2000</v>
      </c>
      <c r="E14" s="7">
        <f t="shared" si="0"/>
        <v>20000</v>
      </c>
      <c r="G14" s="5" t="s">
        <v>8</v>
      </c>
      <c r="H14" s="5">
        <v>15</v>
      </c>
      <c r="I14" s="11">
        <v>2000</v>
      </c>
      <c r="J14" s="7">
        <f t="shared" si="1"/>
        <v>30000</v>
      </c>
      <c r="L14" s="5" t="s">
        <v>33</v>
      </c>
      <c r="M14" s="6">
        <v>30</v>
      </c>
      <c r="N14" s="6"/>
      <c r="O14" s="11">
        <v>16000</v>
      </c>
      <c r="P14" s="7">
        <f t="shared" si="2"/>
        <v>480000</v>
      </c>
      <c r="Q14" s="14"/>
      <c r="R14" s="5" t="s">
        <v>19</v>
      </c>
      <c r="S14" s="6">
        <v>30</v>
      </c>
      <c r="T14" s="6"/>
      <c r="U14" s="11">
        <v>16000</v>
      </c>
      <c r="V14" s="7">
        <f t="shared" si="3"/>
        <v>480000</v>
      </c>
      <c r="W14" s="1">
        <v>22</v>
      </c>
      <c r="X14" s="5" t="s">
        <v>19</v>
      </c>
      <c r="Y14" s="6">
        <v>30</v>
      </c>
      <c r="Z14" s="6"/>
      <c r="AA14" s="11">
        <v>16000</v>
      </c>
      <c r="AB14" s="7">
        <f t="shared" si="4"/>
        <v>480000</v>
      </c>
    </row>
    <row r="15" spans="2:30" ht="21" thickBot="1" x14ac:dyDescent="0.35">
      <c r="B15" s="5"/>
      <c r="C15" s="5"/>
      <c r="D15" s="11"/>
      <c r="E15" s="7"/>
      <c r="G15" s="5"/>
      <c r="H15" s="5"/>
      <c r="I15" s="11"/>
      <c r="J15" s="7"/>
      <c r="L15" s="5" t="s">
        <v>34</v>
      </c>
      <c r="M15" s="6">
        <v>30</v>
      </c>
      <c r="N15" s="6"/>
      <c r="O15" s="11">
        <v>6000</v>
      </c>
      <c r="P15" s="7">
        <f t="shared" si="2"/>
        <v>180000</v>
      </c>
      <c r="Q15" s="14"/>
      <c r="R15" s="5" t="s">
        <v>21</v>
      </c>
      <c r="S15" s="6">
        <v>30</v>
      </c>
      <c r="T15" s="6"/>
      <c r="U15" s="11">
        <v>6000</v>
      </c>
      <c r="V15" s="7">
        <f t="shared" si="3"/>
        <v>180000</v>
      </c>
      <c r="X15" s="5" t="s">
        <v>21</v>
      </c>
      <c r="Y15" s="6">
        <v>30</v>
      </c>
      <c r="Z15" s="6"/>
      <c r="AA15" s="11">
        <v>6000</v>
      </c>
      <c r="AB15" s="7">
        <f t="shared" si="4"/>
        <v>180000</v>
      </c>
    </row>
    <row r="16" spans="2:30" ht="21" thickBot="1" x14ac:dyDescent="0.35">
      <c r="B16" s="5" t="s">
        <v>10</v>
      </c>
      <c r="C16" s="5">
        <v>6</v>
      </c>
      <c r="D16" s="11">
        <v>90000</v>
      </c>
      <c r="E16" s="7">
        <f t="shared" si="0"/>
        <v>540000</v>
      </c>
      <c r="F16" s="13" t="s">
        <v>9</v>
      </c>
      <c r="G16" s="5" t="s">
        <v>10</v>
      </c>
      <c r="H16" s="5">
        <v>9</v>
      </c>
      <c r="I16" s="11">
        <v>90000</v>
      </c>
      <c r="J16" s="7">
        <f t="shared" si="1"/>
        <v>810000</v>
      </c>
      <c r="L16" s="5" t="s">
        <v>27</v>
      </c>
      <c r="M16" s="6">
        <v>32</v>
      </c>
      <c r="N16" s="6"/>
      <c r="O16" s="11">
        <v>40000</v>
      </c>
      <c r="P16" s="7">
        <f t="shared" si="2"/>
        <v>1280000</v>
      </c>
      <c r="Q16" s="14"/>
      <c r="R16" s="5" t="s">
        <v>27</v>
      </c>
      <c r="S16" s="6">
        <v>32</v>
      </c>
      <c r="T16" s="6"/>
      <c r="U16" s="11">
        <v>40000</v>
      </c>
      <c r="V16" s="7">
        <f t="shared" si="3"/>
        <v>1280000</v>
      </c>
      <c r="X16" s="5" t="s">
        <v>27</v>
      </c>
      <c r="Y16" s="6">
        <v>32</v>
      </c>
      <c r="Z16" s="6"/>
      <c r="AA16" s="11">
        <v>45000</v>
      </c>
      <c r="AB16" s="7">
        <f t="shared" si="4"/>
        <v>1440000</v>
      </c>
    </row>
    <row r="17" spans="2:28" ht="21" thickBot="1" x14ac:dyDescent="0.35">
      <c r="B17" s="5"/>
      <c r="C17" s="5"/>
      <c r="D17" s="11"/>
      <c r="E17" s="7"/>
      <c r="G17" s="5"/>
      <c r="H17" s="5"/>
      <c r="I17" s="11"/>
      <c r="J17" s="7"/>
      <c r="L17" s="5" t="s">
        <v>28</v>
      </c>
      <c r="M17" s="6">
        <v>32</v>
      </c>
      <c r="N17" s="6"/>
      <c r="O17" s="11">
        <v>40000</v>
      </c>
      <c r="P17" s="7">
        <f t="shared" si="2"/>
        <v>1280000</v>
      </c>
      <c r="Q17" s="14"/>
      <c r="R17" s="5" t="s">
        <v>28</v>
      </c>
      <c r="S17" s="6">
        <v>32</v>
      </c>
      <c r="T17" s="6"/>
      <c r="U17" s="11">
        <v>40000</v>
      </c>
      <c r="V17" s="7">
        <f t="shared" si="3"/>
        <v>1280000</v>
      </c>
      <c r="X17" s="5" t="s">
        <v>28</v>
      </c>
      <c r="Y17" s="6">
        <v>32</v>
      </c>
      <c r="Z17" s="6"/>
      <c r="AA17" s="11">
        <v>45000</v>
      </c>
      <c r="AB17" s="7">
        <f t="shared" si="4"/>
        <v>1440000</v>
      </c>
    </row>
    <row r="18" spans="2:28" ht="21" thickBot="1" x14ac:dyDescent="0.35">
      <c r="B18" s="5"/>
      <c r="C18" s="5"/>
      <c r="D18" s="11"/>
      <c r="E18" s="7"/>
      <c r="G18" s="5"/>
      <c r="H18" s="5"/>
      <c r="I18" s="11"/>
      <c r="J18" s="7"/>
      <c r="L18" s="5" t="s">
        <v>35</v>
      </c>
      <c r="M18" s="6">
        <v>30</v>
      </c>
      <c r="N18" s="6"/>
      <c r="O18" s="11">
        <v>31000</v>
      </c>
      <c r="P18" s="7">
        <f t="shared" si="2"/>
        <v>930000</v>
      </c>
      <c r="Q18" s="14"/>
      <c r="R18" s="5" t="s">
        <v>35</v>
      </c>
      <c r="S18" s="6">
        <v>30</v>
      </c>
      <c r="T18" s="6"/>
      <c r="U18" s="11">
        <v>31000</v>
      </c>
      <c r="V18" s="7">
        <f t="shared" si="3"/>
        <v>930000</v>
      </c>
      <c r="X18" s="5" t="s">
        <v>35</v>
      </c>
      <c r="Y18" s="6">
        <v>30</v>
      </c>
      <c r="Z18" s="6"/>
      <c r="AA18" s="11">
        <v>31000</v>
      </c>
      <c r="AB18" s="7">
        <f t="shared" si="4"/>
        <v>930000</v>
      </c>
    </row>
    <row r="19" spans="2:28" ht="21" customHeight="1" thickBot="1" x14ac:dyDescent="0.35">
      <c r="B19" s="5"/>
      <c r="C19" s="5"/>
      <c r="D19" s="11"/>
      <c r="E19" s="7"/>
      <c r="G19" s="5"/>
      <c r="H19" s="5"/>
      <c r="I19" s="11"/>
      <c r="J19" s="7"/>
      <c r="L19" s="5" t="s">
        <v>30</v>
      </c>
      <c r="M19" s="6">
        <v>15</v>
      </c>
      <c r="N19" s="6"/>
      <c r="O19" s="11">
        <v>75000</v>
      </c>
      <c r="P19" s="7">
        <f t="shared" si="2"/>
        <v>1125000</v>
      </c>
      <c r="Q19" s="14"/>
      <c r="R19" s="5" t="s">
        <v>36</v>
      </c>
      <c r="S19" s="6">
        <v>15</v>
      </c>
      <c r="T19" s="6"/>
      <c r="U19" s="11">
        <v>90000</v>
      </c>
      <c r="V19" s="7">
        <f t="shared" si="3"/>
        <v>1350000</v>
      </c>
      <c r="X19" s="5" t="s">
        <v>37</v>
      </c>
      <c r="Y19" s="6">
        <v>15</v>
      </c>
      <c r="Z19" s="6"/>
      <c r="AA19" s="11">
        <v>135000</v>
      </c>
      <c r="AB19" s="7">
        <f t="shared" si="4"/>
        <v>2025000</v>
      </c>
    </row>
    <row r="20" spans="2:28" ht="21" thickBot="1" x14ac:dyDescent="0.35">
      <c r="B20" s="5"/>
      <c r="C20" s="5"/>
      <c r="D20" s="11"/>
      <c r="E20" s="7"/>
      <c r="G20" s="5"/>
      <c r="H20" s="5"/>
      <c r="I20" s="11"/>
      <c r="J20" s="7"/>
      <c r="L20" s="5" t="s">
        <v>29</v>
      </c>
      <c r="M20" s="6">
        <v>30</v>
      </c>
      <c r="N20" s="6"/>
      <c r="O20" s="11">
        <v>27000</v>
      </c>
      <c r="P20" s="7">
        <f t="shared" si="2"/>
        <v>810000</v>
      </c>
      <c r="Q20" s="14"/>
      <c r="R20" s="5" t="s">
        <v>29</v>
      </c>
      <c r="S20" s="6">
        <v>30</v>
      </c>
      <c r="T20" s="6"/>
      <c r="U20" s="11">
        <v>27000</v>
      </c>
      <c r="V20" s="7">
        <f t="shared" si="3"/>
        <v>810000</v>
      </c>
      <c r="X20" s="5" t="s">
        <v>29</v>
      </c>
      <c r="Y20" s="6">
        <v>30</v>
      </c>
      <c r="Z20" s="6"/>
      <c r="AA20" s="11">
        <v>27000</v>
      </c>
      <c r="AB20" s="7">
        <f t="shared" si="4"/>
        <v>810000</v>
      </c>
    </row>
    <row r="21" spans="2:28" ht="21" thickBot="1" x14ac:dyDescent="0.35">
      <c r="B21" s="12"/>
      <c r="C21" s="5"/>
      <c r="D21" s="11">
        <v>0</v>
      </c>
      <c r="E21" s="7">
        <f t="shared" si="0"/>
        <v>0</v>
      </c>
      <c r="G21" s="12"/>
      <c r="H21" s="5"/>
      <c r="I21" s="11">
        <v>0</v>
      </c>
      <c r="J21" s="7">
        <f t="shared" si="1"/>
        <v>0</v>
      </c>
      <c r="L21" s="8" t="s">
        <v>5</v>
      </c>
      <c r="M21" s="9"/>
      <c r="N21" s="9"/>
      <c r="O21" s="9"/>
      <c r="P21" s="10">
        <f>SUM(P10:P20)</f>
        <v>7011000</v>
      </c>
      <c r="Q21" s="14"/>
      <c r="R21" s="8" t="s">
        <v>5</v>
      </c>
      <c r="S21" s="9"/>
      <c r="T21" s="9"/>
      <c r="U21" s="9"/>
      <c r="V21" s="10">
        <f>SUM(V10:V20)</f>
        <v>7236000</v>
      </c>
      <c r="X21" s="8" t="s">
        <v>5</v>
      </c>
      <c r="Y21" s="9"/>
      <c r="Z21" s="9"/>
      <c r="AA21" s="9"/>
      <c r="AB21" s="10">
        <f>SUM(AB10:AB20)</f>
        <v>8231000</v>
      </c>
    </row>
    <row r="22" spans="2:28" ht="24.75" customHeight="1" thickBot="1" x14ac:dyDescent="0.35">
      <c r="B22" s="8" t="s">
        <v>5</v>
      </c>
      <c r="C22" s="9"/>
      <c r="D22" s="9"/>
      <c r="E22" s="10">
        <f>SUM(E10:E21)</f>
        <v>1108000</v>
      </c>
      <c r="G22" s="8" t="s">
        <v>5</v>
      </c>
      <c r="H22" s="9"/>
      <c r="I22" s="9"/>
      <c r="J22" s="10">
        <f>SUM(J10:J21)</f>
        <v>1513000</v>
      </c>
      <c r="L22" s="15" t="s">
        <v>16</v>
      </c>
      <c r="M22" s="16"/>
      <c r="N22" s="16"/>
      <c r="O22" s="16"/>
      <c r="P22" s="17">
        <f>P9-P21</f>
        <v>2139000</v>
      </c>
      <c r="R22" s="15" t="s">
        <v>16</v>
      </c>
      <c r="S22" s="16"/>
      <c r="T22" s="16"/>
      <c r="U22" s="16"/>
      <c r="V22" s="17">
        <f>V9-V21</f>
        <v>2364000</v>
      </c>
      <c r="X22" s="15" t="s">
        <v>16</v>
      </c>
      <c r="Y22" s="16"/>
      <c r="Z22" s="16"/>
      <c r="AA22" s="16"/>
      <c r="AB22" s="17">
        <f>AB9-AB21</f>
        <v>2119000</v>
      </c>
    </row>
    <row r="23" spans="2:28" ht="24.75" customHeight="1" thickBot="1" x14ac:dyDescent="0.35">
      <c r="B23" s="8" t="s">
        <v>5</v>
      </c>
      <c r="C23" s="9"/>
      <c r="D23" s="9"/>
      <c r="E23" s="10">
        <f>SUM(E10:E22)</f>
        <v>2216000</v>
      </c>
      <c r="G23" s="8" t="s">
        <v>5</v>
      </c>
      <c r="H23" s="9"/>
      <c r="I23" s="9"/>
      <c r="J23" s="10">
        <f>SUM(J10:J22)</f>
        <v>3026000</v>
      </c>
    </row>
    <row r="24" spans="2:28" ht="17.25" thickBot="1" x14ac:dyDescent="0.35"/>
    <row r="25" spans="2:28" ht="16.5" customHeight="1" x14ac:dyDescent="0.3">
      <c r="B25" s="39" t="s">
        <v>13</v>
      </c>
      <c r="C25" s="40"/>
      <c r="D25" s="40"/>
      <c r="E25" s="41"/>
      <c r="G25" s="39" t="s">
        <v>12</v>
      </c>
      <c r="H25" s="40"/>
      <c r="I25" s="40"/>
      <c r="J25" s="41"/>
      <c r="L25" s="33" t="s">
        <v>192</v>
      </c>
      <c r="M25" s="34"/>
      <c r="N25" s="34"/>
      <c r="O25" s="34"/>
      <c r="P25" s="35"/>
      <c r="R25" s="33" t="s">
        <v>38</v>
      </c>
      <c r="S25" s="34"/>
      <c r="T25" s="34"/>
      <c r="U25" s="34"/>
      <c r="V25" s="35"/>
      <c r="X25" s="33" t="s">
        <v>39</v>
      </c>
      <c r="Y25" s="34"/>
      <c r="Z25" s="34"/>
      <c r="AA25" s="34"/>
      <c r="AB25" s="35"/>
    </row>
    <row r="26" spans="2:28" ht="17.25" customHeight="1" thickBot="1" x14ac:dyDescent="0.35">
      <c r="B26" s="42"/>
      <c r="C26" s="43"/>
      <c r="D26" s="43"/>
      <c r="E26" s="44"/>
      <c r="G26" s="42"/>
      <c r="H26" s="43"/>
      <c r="I26" s="43"/>
      <c r="J26" s="44"/>
      <c r="L26" s="36"/>
      <c r="M26" s="37"/>
      <c r="N26" s="37"/>
      <c r="O26" s="37"/>
      <c r="P26" s="38"/>
      <c r="R26" s="36"/>
      <c r="S26" s="37"/>
      <c r="T26" s="37"/>
      <c r="U26" s="37"/>
      <c r="V26" s="38"/>
      <c r="X26" s="36"/>
      <c r="Y26" s="37"/>
      <c r="Z26" s="37"/>
      <c r="AA26" s="37"/>
      <c r="AB26" s="38"/>
    </row>
    <row r="27" spans="2:28" ht="21" thickBot="1" x14ac:dyDescent="0.35">
      <c r="B27" s="2"/>
      <c r="C27" s="2"/>
      <c r="D27" s="2"/>
      <c r="E27" s="2"/>
      <c r="G27" s="2"/>
      <c r="H27" s="2"/>
      <c r="I27" s="2"/>
      <c r="J27" s="2"/>
      <c r="L27" s="20">
        <f>O29</f>
        <v>360000</v>
      </c>
      <c r="M27" s="45"/>
      <c r="N27" s="46"/>
      <c r="O27" s="46"/>
      <c r="P27" s="47"/>
      <c r="R27" s="20">
        <f>U29</f>
        <v>373000</v>
      </c>
      <c r="S27" s="45"/>
      <c r="T27" s="46"/>
      <c r="U27" s="46"/>
      <c r="V27" s="47"/>
      <c r="X27" s="20">
        <f>AA29</f>
        <v>393000</v>
      </c>
      <c r="Y27" s="45"/>
      <c r="Z27" s="46"/>
      <c r="AA27" s="46"/>
      <c r="AB27" s="47"/>
    </row>
    <row r="28" spans="2:28" ht="21" thickBot="1" x14ac:dyDescent="0.35">
      <c r="B28" s="3" t="s">
        <v>0</v>
      </c>
      <c r="C28" s="3" t="s">
        <v>1</v>
      </c>
      <c r="D28" s="3" t="s">
        <v>2</v>
      </c>
      <c r="E28" s="4" t="s">
        <v>3</v>
      </c>
      <c r="G28" s="3" t="s">
        <v>0</v>
      </c>
      <c r="H28" s="3" t="s">
        <v>1</v>
      </c>
      <c r="I28" s="3" t="s">
        <v>2</v>
      </c>
      <c r="J28" s="4" t="s">
        <v>3</v>
      </c>
      <c r="L28" s="3" t="s">
        <v>15</v>
      </c>
      <c r="M28" s="3" t="s">
        <v>1</v>
      </c>
      <c r="N28" s="26" t="s">
        <v>195</v>
      </c>
      <c r="O28" s="24" t="s">
        <v>202</v>
      </c>
      <c r="P28" s="4" t="s">
        <v>3</v>
      </c>
      <c r="R28" s="3" t="s">
        <v>15</v>
      </c>
      <c r="S28" s="3" t="s">
        <v>1</v>
      </c>
      <c r="T28" s="26" t="s">
        <v>195</v>
      </c>
      <c r="U28" s="24" t="s">
        <v>202</v>
      </c>
      <c r="V28" s="4" t="s">
        <v>3</v>
      </c>
      <c r="X28" s="3" t="s">
        <v>15</v>
      </c>
      <c r="Y28" s="3" t="s">
        <v>1</v>
      </c>
      <c r="Z28" s="26" t="s">
        <v>195</v>
      </c>
      <c r="AA28" s="24" t="s">
        <v>202</v>
      </c>
      <c r="AB28" s="4" t="s">
        <v>3</v>
      </c>
    </row>
    <row r="29" spans="2:28" ht="21" thickBot="1" x14ac:dyDescent="0.35">
      <c r="B29" s="5" t="s">
        <v>14</v>
      </c>
      <c r="C29" s="6">
        <v>0</v>
      </c>
      <c r="D29" s="7">
        <v>0</v>
      </c>
      <c r="E29" s="7">
        <f>C29*D29</f>
        <v>0</v>
      </c>
      <c r="G29" s="5" t="s">
        <v>14</v>
      </c>
      <c r="H29" s="6">
        <v>0</v>
      </c>
      <c r="I29" s="7">
        <v>0</v>
      </c>
      <c r="J29" s="7">
        <f>H29*I29</f>
        <v>0</v>
      </c>
      <c r="L29" s="5" t="s">
        <v>24</v>
      </c>
      <c r="M29" s="6">
        <v>30</v>
      </c>
      <c r="N29" s="27">
        <v>335000</v>
      </c>
      <c r="O29" s="25">
        <v>360000</v>
      </c>
      <c r="P29" s="7">
        <f>M29*O29</f>
        <v>10800000</v>
      </c>
      <c r="R29" s="5" t="s">
        <v>24</v>
      </c>
      <c r="S29" s="6">
        <v>30</v>
      </c>
      <c r="T29" s="27">
        <v>348000</v>
      </c>
      <c r="U29" s="25">
        <f>T29+25000</f>
        <v>373000</v>
      </c>
      <c r="V29" s="7">
        <f>S29*U29</f>
        <v>11190000</v>
      </c>
      <c r="X29" s="5" t="s">
        <v>24</v>
      </c>
      <c r="Y29" s="6">
        <v>30</v>
      </c>
      <c r="Z29" s="27">
        <v>368000</v>
      </c>
      <c r="AA29" s="25">
        <f>Z29+25000</f>
        <v>393000</v>
      </c>
      <c r="AB29" s="7">
        <f>Y29*AA29</f>
        <v>11790000</v>
      </c>
    </row>
    <row r="30" spans="2:28" ht="21" thickBot="1" x14ac:dyDescent="0.35">
      <c r="B30" s="5" t="s">
        <v>4</v>
      </c>
      <c r="C30" s="6">
        <v>10</v>
      </c>
      <c r="D30" s="7">
        <v>255000</v>
      </c>
      <c r="E30" s="7">
        <f>C30*D30</f>
        <v>2550000</v>
      </c>
      <c r="G30" s="5" t="s">
        <v>4</v>
      </c>
      <c r="H30" s="6">
        <v>15</v>
      </c>
      <c r="I30" s="7">
        <v>230000</v>
      </c>
      <c r="J30" s="7">
        <f>H30*I30</f>
        <v>3450000</v>
      </c>
      <c r="L30" s="5" t="s">
        <v>22</v>
      </c>
      <c r="M30" s="6">
        <v>30</v>
      </c>
      <c r="N30" s="27">
        <f>N29-25000</f>
        <v>310000</v>
      </c>
      <c r="O30" s="25">
        <f>O29-25000</f>
        <v>335000</v>
      </c>
      <c r="P30" s="7">
        <f>M30*O30</f>
        <v>10050000</v>
      </c>
      <c r="R30" s="5" t="s">
        <v>22</v>
      </c>
      <c r="S30" s="6">
        <v>30</v>
      </c>
      <c r="T30" s="27">
        <f>T29-25000</f>
        <v>323000</v>
      </c>
      <c r="U30" s="25">
        <f>U29-25000</f>
        <v>348000</v>
      </c>
      <c r="V30" s="7">
        <f>S30*U30</f>
        <v>10440000</v>
      </c>
      <c r="X30" s="5" t="s">
        <v>22</v>
      </c>
      <c r="Y30" s="6">
        <v>30</v>
      </c>
      <c r="Z30" s="27">
        <f>Z29-25000</f>
        <v>343000</v>
      </c>
      <c r="AA30" s="25">
        <f>AA29-25000</f>
        <v>368000</v>
      </c>
      <c r="AB30" s="7">
        <f>Y30*AA30</f>
        <v>11040000</v>
      </c>
    </row>
    <row r="31" spans="2:28" ht="21" thickBot="1" x14ac:dyDescent="0.35">
      <c r="B31" s="5"/>
      <c r="C31" s="6"/>
      <c r="D31" s="7"/>
      <c r="E31" s="7"/>
      <c r="G31" s="5"/>
      <c r="H31" s="6"/>
      <c r="I31" s="7"/>
      <c r="J31" s="7"/>
      <c r="L31" s="21" t="s">
        <v>23</v>
      </c>
      <c r="M31" s="22">
        <v>30</v>
      </c>
      <c r="N31" s="22"/>
      <c r="O31" s="25">
        <f>P31/M31</f>
        <v>286200</v>
      </c>
      <c r="P31" s="23">
        <f>P44</f>
        <v>8586000</v>
      </c>
      <c r="R31" s="21" t="s">
        <v>23</v>
      </c>
      <c r="S31" s="22">
        <v>30</v>
      </c>
      <c r="T31" s="22"/>
      <c r="U31" s="25">
        <f>V31/S31</f>
        <v>298700</v>
      </c>
      <c r="V31" s="23">
        <f>V44</f>
        <v>8961000</v>
      </c>
      <c r="X31" s="21" t="s">
        <v>23</v>
      </c>
      <c r="Y31" s="22">
        <v>30</v>
      </c>
      <c r="Z31" s="22"/>
      <c r="AA31" s="25">
        <f>AB31/Y31</f>
        <v>326866.66666666669</v>
      </c>
      <c r="AB31" s="23">
        <f>AB44</f>
        <v>9806000</v>
      </c>
    </row>
    <row r="32" spans="2:28" ht="21" thickBot="1" x14ac:dyDescent="0.35">
      <c r="B32" s="8" t="s">
        <v>5</v>
      </c>
      <c r="C32" s="9"/>
      <c r="D32" s="9"/>
      <c r="E32" s="10"/>
      <c r="G32" s="8" t="s">
        <v>5</v>
      </c>
      <c r="H32" s="9"/>
      <c r="I32" s="9"/>
      <c r="J32" s="10"/>
      <c r="L32" s="8" t="s">
        <v>5</v>
      </c>
      <c r="M32" s="9"/>
      <c r="N32" s="9"/>
      <c r="O32" s="9"/>
      <c r="P32" s="10">
        <f>P29</f>
        <v>10800000</v>
      </c>
      <c r="R32" s="8" t="s">
        <v>5</v>
      </c>
      <c r="S32" s="9"/>
      <c r="T32" s="9"/>
      <c r="U32" s="9"/>
      <c r="V32" s="10">
        <f>V29</f>
        <v>11190000</v>
      </c>
      <c r="X32" s="8" t="s">
        <v>5</v>
      </c>
      <c r="Y32" s="9"/>
      <c r="Z32" s="9"/>
      <c r="AA32" s="9"/>
      <c r="AB32" s="10">
        <f>AB29</f>
        <v>11790000</v>
      </c>
    </row>
    <row r="33" spans="2:28" ht="21" thickBot="1" x14ac:dyDescent="0.35">
      <c r="B33" s="5" t="s">
        <v>11</v>
      </c>
      <c r="C33" s="6">
        <v>1</v>
      </c>
      <c r="D33" s="11">
        <v>250000</v>
      </c>
      <c r="E33" s="7">
        <f t="shared" ref="E33:E34" si="5">C33*D33</f>
        <v>250000</v>
      </c>
      <c r="G33" s="5" t="s">
        <v>11</v>
      </c>
      <c r="H33" s="6">
        <v>1</v>
      </c>
      <c r="I33" s="11">
        <v>250000</v>
      </c>
      <c r="J33" s="7">
        <f t="shared" ref="J33:J34" si="6">H33*I33</f>
        <v>250000</v>
      </c>
      <c r="L33" s="5" t="s">
        <v>18</v>
      </c>
      <c r="M33" s="6">
        <v>1</v>
      </c>
      <c r="N33" s="6"/>
      <c r="O33" s="11">
        <v>440000</v>
      </c>
      <c r="P33" s="7">
        <f t="shared" ref="P33:P43" si="7">M33*O33</f>
        <v>440000</v>
      </c>
      <c r="R33" s="5" t="s">
        <v>18</v>
      </c>
      <c r="S33" s="6">
        <v>1</v>
      </c>
      <c r="T33" s="6"/>
      <c r="U33" s="11">
        <v>440000</v>
      </c>
      <c r="V33" s="7">
        <f t="shared" ref="V33:V43" si="8">S33*U33</f>
        <v>440000</v>
      </c>
      <c r="X33" s="5" t="s">
        <v>18</v>
      </c>
      <c r="Y33" s="6">
        <v>1</v>
      </c>
      <c r="Z33" s="6"/>
      <c r="AA33" s="11">
        <v>440000</v>
      </c>
      <c r="AB33" s="7">
        <f t="shared" ref="AB33:AB43" si="9">Y33*AA33</f>
        <v>440000</v>
      </c>
    </row>
    <row r="34" spans="2:28" ht="21" thickBot="1" x14ac:dyDescent="0.35">
      <c r="B34" s="5" t="s">
        <v>6</v>
      </c>
      <c r="C34" s="5">
        <v>6</v>
      </c>
      <c r="D34" s="11">
        <v>8000</v>
      </c>
      <c r="E34" s="7">
        <f t="shared" si="5"/>
        <v>48000</v>
      </c>
      <c r="G34" s="5" t="s">
        <v>6</v>
      </c>
      <c r="H34" s="5">
        <v>6</v>
      </c>
      <c r="I34" s="11">
        <v>8000</v>
      </c>
      <c r="J34" s="7">
        <f t="shared" si="6"/>
        <v>48000</v>
      </c>
      <c r="L34" s="5" t="s">
        <v>25</v>
      </c>
      <c r="M34" s="5">
        <v>2</v>
      </c>
      <c r="N34" s="5"/>
      <c r="O34" s="11">
        <v>150000</v>
      </c>
      <c r="P34" s="7">
        <f t="shared" si="7"/>
        <v>300000</v>
      </c>
      <c r="R34" s="5" t="s">
        <v>25</v>
      </c>
      <c r="S34" s="5">
        <v>2</v>
      </c>
      <c r="T34" s="5"/>
      <c r="U34" s="11">
        <v>150000</v>
      </c>
      <c r="V34" s="7">
        <f t="shared" si="8"/>
        <v>300000</v>
      </c>
      <c r="X34" s="5" t="s">
        <v>25</v>
      </c>
      <c r="Y34" s="5">
        <v>2</v>
      </c>
      <c r="Z34" s="5"/>
      <c r="AA34" s="11">
        <v>150000</v>
      </c>
      <c r="AB34" s="7">
        <f t="shared" si="9"/>
        <v>300000</v>
      </c>
    </row>
    <row r="35" spans="2:28" ht="21" thickBot="1" x14ac:dyDescent="0.35">
      <c r="B35" s="5"/>
      <c r="C35" s="5"/>
      <c r="D35" s="11"/>
      <c r="E35" s="7"/>
      <c r="G35" s="5"/>
      <c r="H35" s="5"/>
      <c r="I35" s="11"/>
      <c r="J35" s="7"/>
      <c r="L35" s="5" t="s">
        <v>26</v>
      </c>
      <c r="M35" s="5">
        <v>1</v>
      </c>
      <c r="N35" s="5"/>
      <c r="O35" s="11">
        <v>150000</v>
      </c>
      <c r="P35" s="7">
        <f t="shared" si="7"/>
        <v>150000</v>
      </c>
      <c r="R35" s="5" t="s">
        <v>26</v>
      </c>
      <c r="S35" s="5">
        <v>1</v>
      </c>
      <c r="T35" s="5"/>
      <c r="U35" s="11">
        <v>150000</v>
      </c>
      <c r="V35" s="7">
        <f t="shared" si="8"/>
        <v>150000</v>
      </c>
      <c r="X35" s="5" t="s">
        <v>26</v>
      </c>
      <c r="Y35" s="5">
        <v>1</v>
      </c>
      <c r="Z35" s="5"/>
      <c r="AA35" s="11">
        <v>150000</v>
      </c>
      <c r="AB35" s="7">
        <f t="shared" si="9"/>
        <v>150000</v>
      </c>
    </row>
    <row r="36" spans="2:28" ht="21" thickBot="1" x14ac:dyDescent="0.35">
      <c r="B36" s="5" t="s">
        <v>7</v>
      </c>
      <c r="C36" s="6">
        <v>10</v>
      </c>
      <c r="D36" s="11">
        <v>25000</v>
      </c>
      <c r="E36" s="7">
        <f t="shared" ref="E36:E37" si="10">C36*D36</f>
        <v>250000</v>
      </c>
      <c r="G36" s="5" t="s">
        <v>7</v>
      </c>
      <c r="H36" s="6">
        <v>15</v>
      </c>
      <c r="I36" s="11">
        <v>25000</v>
      </c>
      <c r="J36" s="7">
        <f t="shared" ref="J36:J37" si="11">H36*I36</f>
        <v>375000</v>
      </c>
      <c r="L36" s="5" t="s">
        <v>17</v>
      </c>
      <c r="M36" s="6">
        <v>3</v>
      </c>
      <c r="N36" s="6"/>
      <c r="O36" s="11">
        <v>12000</v>
      </c>
      <c r="P36" s="7">
        <f t="shared" si="7"/>
        <v>36000</v>
      </c>
      <c r="Q36" s="14"/>
      <c r="R36" s="5" t="s">
        <v>17</v>
      </c>
      <c r="S36" s="6">
        <v>3</v>
      </c>
      <c r="T36" s="6"/>
      <c r="U36" s="11">
        <v>12000</v>
      </c>
      <c r="V36" s="7">
        <f t="shared" si="8"/>
        <v>36000</v>
      </c>
      <c r="X36" s="5" t="s">
        <v>17</v>
      </c>
      <c r="Y36" s="6">
        <v>3</v>
      </c>
      <c r="Z36" s="6"/>
      <c r="AA36" s="11">
        <v>12000</v>
      </c>
      <c r="AB36" s="7">
        <f t="shared" si="9"/>
        <v>36000</v>
      </c>
    </row>
    <row r="37" spans="2:28" ht="21" thickBot="1" x14ac:dyDescent="0.35">
      <c r="B37" s="5" t="s">
        <v>8</v>
      </c>
      <c r="C37" s="5">
        <v>10</v>
      </c>
      <c r="D37" s="11">
        <v>2000</v>
      </c>
      <c r="E37" s="7">
        <f t="shared" si="10"/>
        <v>20000</v>
      </c>
      <c r="G37" s="5" t="s">
        <v>8</v>
      </c>
      <c r="H37" s="5">
        <v>15</v>
      </c>
      <c r="I37" s="11">
        <v>2000</v>
      </c>
      <c r="J37" s="7">
        <f t="shared" si="11"/>
        <v>30000</v>
      </c>
      <c r="L37" s="5" t="s">
        <v>33</v>
      </c>
      <c r="M37" s="6">
        <v>30</v>
      </c>
      <c r="N37" s="6"/>
      <c r="O37" s="11">
        <v>16000</v>
      </c>
      <c r="P37" s="7">
        <f t="shared" si="7"/>
        <v>480000</v>
      </c>
      <c r="Q37" s="14"/>
      <c r="R37" s="5" t="s">
        <v>19</v>
      </c>
      <c r="S37" s="6">
        <v>30</v>
      </c>
      <c r="T37" s="6"/>
      <c r="U37" s="11">
        <v>16000</v>
      </c>
      <c r="V37" s="7">
        <f t="shared" si="8"/>
        <v>480000</v>
      </c>
      <c r="W37" s="1">
        <v>22</v>
      </c>
      <c r="X37" s="5" t="s">
        <v>19</v>
      </c>
      <c r="Y37" s="6">
        <v>30</v>
      </c>
      <c r="Z37" s="6"/>
      <c r="AA37" s="11">
        <v>16000</v>
      </c>
      <c r="AB37" s="7">
        <f t="shared" si="9"/>
        <v>480000</v>
      </c>
    </row>
    <row r="38" spans="2:28" ht="21" thickBot="1" x14ac:dyDescent="0.35">
      <c r="B38" s="5"/>
      <c r="C38" s="5"/>
      <c r="D38" s="11"/>
      <c r="E38" s="7"/>
      <c r="G38" s="5"/>
      <c r="H38" s="5"/>
      <c r="I38" s="11"/>
      <c r="J38" s="7"/>
      <c r="L38" s="5" t="s">
        <v>34</v>
      </c>
      <c r="M38" s="6">
        <v>30</v>
      </c>
      <c r="N38" s="6"/>
      <c r="O38" s="11">
        <v>6000</v>
      </c>
      <c r="P38" s="7">
        <f t="shared" si="7"/>
        <v>180000</v>
      </c>
      <c r="Q38" s="14"/>
      <c r="R38" s="5" t="s">
        <v>21</v>
      </c>
      <c r="S38" s="6">
        <v>30</v>
      </c>
      <c r="T38" s="6"/>
      <c r="U38" s="11">
        <v>6000</v>
      </c>
      <c r="V38" s="7">
        <f t="shared" si="8"/>
        <v>180000</v>
      </c>
      <c r="X38" s="5" t="s">
        <v>21</v>
      </c>
      <c r="Y38" s="6">
        <v>30</v>
      </c>
      <c r="Z38" s="6"/>
      <c r="AA38" s="11">
        <v>6000</v>
      </c>
      <c r="AB38" s="7">
        <f t="shared" si="9"/>
        <v>180000</v>
      </c>
    </row>
    <row r="39" spans="2:28" ht="21" thickBot="1" x14ac:dyDescent="0.35">
      <c r="B39" s="5" t="s">
        <v>10</v>
      </c>
      <c r="C39" s="5">
        <v>6</v>
      </c>
      <c r="D39" s="11">
        <v>90000</v>
      </c>
      <c r="E39" s="7">
        <f t="shared" ref="E39" si="12">C39*D39</f>
        <v>540000</v>
      </c>
      <c r="F39" s="13" t="s">
        <v>9</v>
      </c>
      <c r="G39" s="5" t="s">
        <v>10</v>
      </c>
      <c r="H39" s="5">
        <v>9</v>
      </c>
      <c r="I39" s="11">
        <v>90000</v>
      </c>
      <c r="J39" s="7">
        <f t="shared" ref="J39" si="13">H39*I39</f>
        <v>810000</v>
      </c>
      <c r="L39" s="5" t="s">
        <v>27</v>
      </c>
      <c r="M39" s="6">
        <v>32</v>
      </c>
      <c r="N39" s="6"/>
      <c r="O39" s="11">
        <v>40000</v>
      </c>
      <c r="P39" s="7">
        <f t="shared" si="7"/>
        <v>1280000</v>
      </c>
      <c r="Q39" s="14"/>
      <c r="R39" s="5" t="s">
        <v>27</v>
      </c>
      <c r="S39" s="6">
        <v>32</v>
      </c>
      <c r="T39" s="6"/>
      <c r="U39" s="11">
        <v>40000</v>
      </c>
      <c r="V39" s="7">
        <f t="shared" si="8"/>
        <v>1280000</v>
      </c>
      <c r="X39" s="5" t="s">
        <v>27</v>
      </c>
      <c r="Y39" s="6">
        <v>32</v>
      </c>
      <c r="Z39" s="6"/>
      <c r="AA39" s="11">
        <v>45000</v>
      </c>
      <c r="AB39" s="7">
        <f t="shared" si="9"/>
        <v>1440000</v>
      </c>
    </row>
    <row r="40" spans="2:28" ht="21" thickBot="1" x14ac:dyDescent="0.35">
      <c r="B40" s="5"/>
      <c r="C40" s="5"/>
      <c r="D40" s="11"/>
      <c r="E40" s="7"/>
      <c r="G40" s="5"/>
      <c r="H40" s="5"/>
      <c r="I40" s="11"/>
      <c r="J40" s="7"/>
      <c r="L40" s="5" t="s">
        <v>28</v>
      </c>
      <c r="M40" s="6">
        <v>32</v>
      </c>
      <c r="N40" s="6"/>
      <c r="O40" s="11">
        <v>40000</v>
      </c>
      <c r="P40" s="7">
        <f t="shared" si="7"/>
        <v>1280000</v>
      </c>
      <c r="Q40" s="14"/>
      <c r="R40" s="5" t="s">
        <v>28</v>
      </c>
      <c r="S40" s="6">
        <v>32</v>
      </c>
      <c r="T40" s="6"/>
      <c r="U40" s="11">
        <v>40000</v>
      </c>
      <c r="V40" s="7">
        <f t="shared" si="8"/>
        <v>1280000</v>
      </c>
      <c r="X40" s="5" t="s">
        <v>28</v>
      </c>
      <c r="Y40" s="6">
        <v>32</v>
      </c>
      <c r="Z40" s="6"/>
      <c r="AA40" s="11">
        <v>45000</v>
      </c>
      <c r="AB40" s="7">
        <f t="shared" si="9"/>
        <v>1440000</v>
      </c>
    </row>
    <row r="41" spans="2:28" ht="21" thickBot="1" x14ac:dyDescent="0.35">
      <c r="B41" s="5"/>
      <c r="C41" s="5"/>
      <c r="D41" s="11"/>
      <c r="E41" s="7"/>
      <c r="G41" s="5"/>
      <c r="H41" s="5"/>
      <c r="I41" s="11"/>
      <c r="J41" s="7"/>
      <c r="L41" s="5" t="s">
        <v>35</v>
      </c>
      <c r="M41" s="6">
        <v>30</v>
      </c>
      <c r="N41" s="6"/>
      <c r="O41" s="11">
        <v>31000</v>
      </c>
      <c r="P41" s="7">
        <f t="shared" si="7"/>
        <v>930000</v>
      </c>
      <c r="Q41" s="14"/>
      <c r="R41" s="5" t="s">
        <v>35</v>
      </c>
      <c r="S41" s="6">
        <v>30</v>
      </c>
      <c r="T41" s="6"/>
      <c r="U41" s="11">
        <v>31000</v>
      </c>
      <c r="V41" s="7">
        <f t="shared" si="8"/>
        <v>930000</v>
      </c>
      <c r="X41" s="5" t="s">
        <v>35</v>
      </c>
      <c r="Y41" s="6">
        <v>30</v>
      </c>
      <c r="Z41" s="6"/>
      <c r="AA41" s="11">
        <v>31000</v>
      </c>
      <c r="AB41" s="7">
        <f t="shared" si="9"/>
        <v>930000</v>
      </c>
    </row>
    <row r="42" spans="2:28" ht="21" customHeight="1" thickBot="1" x14ac:dyDescent="0.35">
      <c r="B42" s="5"/>
      <c r="C42" s="5"/>
      <c r="D42" s="11"/>
      <c r="E42" s="7"/>
      <c r="G42" s="5"/>
      <c r="H42" s="5"/>
      <c r="I42" s="11"/>
      <c r="J42" s="7"/>
      <c r="L42" s="5" t="s">
        <v>30</v>
      </c>
      <c r="M42" s="6">
        <v>15</v>
      </c>
      <c r="N42" s="6"/>
      <c r="O42" s="11">
        <v>180000</v>
      </c>
      <c r="P42" s="7">
        <f t="shared" si="7"/>
        <v>2700000</v>
      </c>
      <c r="Q42" s="14"/>
      <c r="R42" s="5" t="s">
        <v>36</v>
      </c>
      <c r="S42" s="6">
        <v>15</v>
      </c>
      <c r="T42" s="6"/>
      <c r="U42" s="11">
        <v>205000</v>
      </c>
      <c r="V42" s="7">
        <f t="shared" si="8"/>
        <v>3075000</v>
      </c>
      <c r="X42" s="5" t="s">
        <v>37</v>
      </c>
      <c r="Y42" s="6">
        <v>15</v>
      </c>
      <c r="Z42" s="6"/>
      <c r="AA42" s="11">
        <v>240000</v>
      </c>
      <c r="AB42" s="7">
        <f t="shared" si="9"/>
        <v>3600000</v>
      </c>
    </row>
    <row r="43" spans="2:28" ht="21" thickBot="1" x14ac:dyDescent="0.35">
      <c r="B43" s="5"/>
      <c r="C43" s="5"/>
      <c r="D43" s="11"/>
      <c r="E43" s="7"/>
      <c r="G43" s="5"/>
      <c r="H43" s="5"/>
      <c r="I43" s="11"/>
      <c r="J43" s="7"/>
      <c r="L43" s="5" t="s">
        <v>29</v>
      </c>
      <c r="M43" s="6">
        <v>30</v>
      </c>
      <c r="N43" s="6"/>
      <c r="O43" s="11">
        <v>27000</v>
      </c>
      <c r="P43" s="7">
        <f t="shared" si="7"/>
        <v>810000</v>
      </c>
      <c r="Q43" s="14"/>
      <c r="R43" s="5" t="s">
        <v>29</v>
      </c>
      <c r="S43" s="6">
        <v>30</v>
      </c>
      <c r="T43" s="6"/>
      <c r="U43" s="11">
        <v>27000</v>
      </c>
      <c r="V43" s="7">
        <f t="shared" si="8"/>
        <v>810000</v>
      </c>
      <c r="X43" s="5" t="s">
        <v>29</v>
      </c>
      <c r="Y43" s="6">
        <v>30</v>
      </c>
      <c r="Z43" s="6"/>
      <c r="AA43" s="11">
        <v>27000</v>
      </c>
      <c r="AB43" s="7">
        <f t="shared" si="9"/>
        <v>810000</v>
      </c>
    </row>
    <row r="44" spans="2:28" ht="21" thickBot="1" x14ac:dyDescent="0.35">
      <c r="B44" s="12"/>
      <c r="C44" s="5"/>
      <c r="D44" s="11">
        <v>0</v>
      </c>
      <c r="E44" s="7">
        <f t="shared" ref="E44" si="14">C44*D44</f>
        <v>0</v>
      </c>
      <c r="G44" s="12"/>
      <c r="H44" s="5"/>
      <c r="I44" s="11">
        <v>0</v>
      </c>
      <c r="J44" s="7">
        <f t="shared" ref="J44" si="15">H44*I44</f>
        <v>0</v>
      </c>
      <c r="L44" s="8" t="s">
        <v>5</v>
      </c>
      <c r="M44" s="9"/>
      <c r="N44" s="9"/>
      <c r="O44" s="9"/>
      <c r="P44" s="10">
        <f>SUM(P33:P43)</f>
        <v>8586000</v>
      </c>
      <c r="Q44" s="14"/>
      <c r="R44" s="8" t="s">
        <v>5</v>
      </c>
      <c r="S44" s="9"/>
      <c r="T44" s="9"/>
      <c r="U44" s="9"/>
      <c r="V44" s="10">
        <f>SUM(V33:V43)</f>
        <v>8961000</v>
      </c>
      <c r="X44" s="8" t="s">
        <v>5</v>
      </c>
      <c r="Y44" s="9"/>
      <c r="Z44" s="9"/>
      <c r="AA44" s="9"/>
      <c r="AB44" s="10">
        <f>SUM(AB33:AB43)</f>
        <v>9806000</v>
      </c>
    </row>
    <row r="45" spans="2:28" ht="24.75" customHeight="1" thickBot="1" x14ac:dyDescent="0.35">
      <c r="B45" s="8" t="s">
        <v>5</v>
      </c>
      <c r="C45" s="9"/>
      <c r="D45" s="9"/>
      <c r="E45" s="10">
        <f>SUM(E33:E44)</f>
        <v>1108000</v>
      </c>
      <c r="G45" s="8" t="s">
        <v>5</v>
      </c>
      <c r="H45" s="9"/>
      <c r="I45" s="9"/>
      <c r="J45" s="10">
        <f>SUM(J33:J44)</f>
        <v>1513000</v>
      </c>
      <c r="L45" s="15" t="s">
        <v>16</v>
      </c>
      <c r="M45" s="16"/>
      <c r="N45" s="16"/>
      <c r="O45" s="16"/>
      <c r="P45" s="17">
        <f>P32-P44</f>
        <v>2214000</v>
      </c>
      <c r="R45" s="15" t="s">
        <v>16</v>
      </c>
      <c r="S45" s="16"/>
      <c r="T45" s="16"/>
      <c r="U45" s="16"/>
      <c r="V45" s="17">
        <f>V32-V44</f>
        <v>2229000</v>
      </c>
      <c r="X45" s="15" t="s">
        <v>16</v>
      </c>
      <c r="Y45" s="16"/>
      <c r="Z45" s="16"/>
      <c r="AA45" s="16"/>
      <c r="AB45" s="17">
        <f>AB32-AB44</f>
        <v>1984000</v>
      </c>
    </row>
    <row r="46" spans="2:28" ht="24.75" customHeight="1" x14ac:dyDescent="0.3"/>
    <row r="47" spans="2:28" ht="24.75" customHeight="1" thickBot="1" x14ac:dyDescent="0.35"/>
    <row r="48" spans="2:28" ht="16.5" customHeight="1" x14ac:dyDescent="0.3">
      <c r="B48" s="39" t="s">
        <v>13</v>
      </c>
      <c r="C48" s="40"/>
      <c r="D48" s="40"/>
      <c r="E48" s="41"/>
      <c r="G48" s="39" t="s">
        <v>12</v>
      </c>
      <c r="H48" s="40"/>
      <c r="I48" s="40"/>
      <c r="J48" s="41"/>
      <c r="L48" s="33" t="s">
        <v>193</v>
      </c>
      <c r="M48" s="34"/>
      <c r="N48" s="34"/>
      <c r="O48" s="34"/>
      <c r="P48" s="35"/>
      <c r="R48" s="33" t="s">
        <v>40</v>
      </c>
      <c r="S48" s="34"/>
      <c r="T48" s="34"/>
      <c r="U48" s="34"/>
      <c r="V48" s="35"/>
      <c r="X48" s="33" t="s">
        <v>41</v>
      </c>
      <c r="Y48" s="34"/>
      <c r="Z48" s="34"/>
      <c r="AA48" s="34"/>
      <c r="AB48" s="35"/>
    </row>
    <row r="49" spans="2:28" ht="17.25" customHeight="1" thickBot="1" x14ac:dyDescent="0.35">
      <c r="B49" s="42"/>
      <c r="C49" s="43"/>
      <c r="D49" s="43"/>
      <c r="E49" s="44"/>
      <c r="G49" s="42"/>
      <c r="H49" s="43"/>
      <c r="I49" s="43"/>
      <c r="J49" s="44"/>
      <c r="L49" s="36"/>
      <c r="M49" s="37"/>
      <c r="N49" s="37"/>
      <c r="O49" s="37"/>
      <c r="P49" s="38"/>
      <c r="R49" s="36"/>
      <c r="S49" s="37"/>
      <c r="T49" s="37"/>
      <c r="U49" s="37"/>
      <c r="V49" s="38"/>
      <c r="X49" s="36"/>
      <c r="Y49" s="37"/>
      <c r="Z49" s="37"/>
      <c r="AA49" s="37"/>
      <c r="AB49" s="38"/>
    </row>
    <row r="50" spans="2:28" ht="21" thickBot="1" x14ac:dyDescent="0.35">
      <c r="B50" s="2"/>
      <c r="C50" s="2"/>
      <c r="D50" s="2"/>
      <c r="E50" s="2"/>
      <c r="G50" s="2"/>
      <c r="H50" s="2"/>
      <c r="I50" s="2"/>
      <c r="J50" s="2"/>
      <c r="L50" s="20">
        <f>O52</f>
        <v>345000</v>
      </c>
      <c r="M50" s="45"/>
      <c r="N50" s="46"/>
      <c r="O50" s="46"/>
      <c r="P50" s="47"/>
      <c r="R50" s="20">
        <f>U52</f>
        <v>360000</v>
      </c>
      <c r="S50" s="45"/>
      <c r="T50" s="46"/>
      <c r="U50" s="46"/>
      <c r="V50" s="47"/>
      <c r="X50" s="20">
        <f>AA52</f>
        <v>375000</v>
      </c>
      <c r="Y50" s="45"/>
      <c r="Z50" s="46"/>
      <c r="AA50" s="46"/>
      <c r="AB50" s="47"/>
    </row>
    <row r="51" spans="2:28" ht="21" thickBot="1" x14ac:dyDescent="0.35">
      <c r="B51" s="3" t="s">
        <v>0</v>
      </c>
      <c r="C51" s="3" t="s">
        <v>1</v>
      </c>
      <c r="D51" s="3" t="s">
        <v>2</v>
      </c>
      <c r="E51" s="4" t="s">
        <v>3</v>
      </c>
      <c r="G51" s="3" t="s">
        <v>0</v>
      </c>
      <c r="H51" s="3" t="s">
        <v>1</v>
      </c>
      <c r="I51" s="3" t="s">
        <v>2</v>
      </c>
      <c r="J51" s="4" t="s">
        <v>3</v>
      </c>
      <c r="L51" s="3" t="s">
        <v>15</v>
      </c>
      <c r="M51" s="3" t="s">
        <v>1</v>
      </c>
      <c r="N51" s="26" t="s">
        <v>195</v>
      </c>
      <c r="O51" s="24" t="s">
        <v>202</v>
      </c>
      <c r="P51" s="4" t="s">
        <v>3</v>
      </c>
      <c r="R51" s="3" t="s">
        <v>15</v>
      </c>
      <c r="S51" s="3" t="s">
        <v>1</v>
      </c>
      <c r="T51" s="26" t="s">
        <v>195</v>
      </c>
      <c r="U51" s="24" t="s">
        <v>202</v>
      </c>
      <c r="V51" s="4" t="s">
        <v>3</v>
      </c>
      <c r="X51" s="3" t="s">
        <v>15</v>
      </c>
      <c r="Y51" s="3" t="s">
        <v>1</v>
      </c>
      <c r="Z51" s="26" t="s">
        <v>195</v>
      </c>
      <c r="AA51" s="24" t="s">
        <v>202</v>
      </c>
      <c r="AB51" s="4" t="s">
        <v>3</v>
      </c>
    </row>
    <row r="52" spans="2:28" ht="21" thickBot="1" x14ac:dyDescent="0.35">
      <c r="B52" s="5" t="s">
        <v>14</v>
      </c>
      <c r="C52" s="6">
        <v>0</v>
      </c>
      <c r="D52" s="7">
        <v>0</v>
      </c>
      <c r="E52" s="7">
        <f>C52*D52</f>
        <v>0</v>
      </c>
      <c r="G52" s="5" t="s">
        <v>14</v>
      </c>
      <c r="H52" s="6">
        <v>0</v>
      </c>
      <c r="I52" s="7">
        <v>0</v>
      </c>
      <c r="J52" s="7">
        <f>H52*I52</f>
        <v>0</v>
      </c>
      <c r="L52" s="5" t="s">
        <v>24</v>
      </c>
      <c r="M52" s="6">
        <v>30</v>
      </c>
      <c r="N52" s="27">
        <v>320000</v>
      </c>
      <c r="O52" s="25">
        <f>N52+25000</f>
        <v>345000</v>
      </c>
      <c r="P52" s="7">
        <f>M52*O52</f>
        <v>10350000</v>
      </c>
      <c r="R52" s="5" t="s">
        <v>24</v>
      </c>
      <c r="S52" s="6">
        <v>30</v>
      </c>
      <c r="T52" s="27">
        <v>335000</v>
      </c>
      <c r="U52" s="25">
        <f>T52+25000</f>
        <v>360000</v>
      </c>
      <c r="V52" s="7">
        <f>S52*U52</f>
        <v>10800000</v>
      </c>
      <c r="X52" s="5" t="s">
        <v>24</v>
      </c>
      <c r="Y52" s="6">
        <v>30</v>
      </c>
      <c r="Z52" s="27">
        <v>350000</v>
      </c>
      <c r="AA52" s="25">
        <f>Z52+25000</f>
        <v>375000</v>
      </c>
      <c r="AB52" s="7">
        <f>Y52*AA52</f>
        <v>11250000</v>
      </c>
    </row>
    <row r="53" spans="2:28" ht="21" thickBot="1" x14ac:dyDescent="0.35">
      <c r="B53" s="5" t="s">
        <v>4</v>
      </c>
      <c r="C53" s="6">
        <v>10</v>
      </c>
      <c r="D53" s="7">
        <v>255000</v>
      </c>
      <c r="E53" s="7">
        <f>C53*D53</f>
        <v>2550000</v>
      </c>
      <c r="G53" s="5" t="s">
        <v>4</v>
      </c>
      <c r="H53" s="6">
        <v>15</v>
      </c>
      <c r="I53" s="7">
        <v>230000</v>
      </c>
      <c r="J53" s="7">
        <f>H53*I53</f>
        <v>3450000</v>
      </c>
      <c r="L53" s="5" t="s">
        <v>22</v>
      </c>
      <c r="M53" s="6">
        <v>30</v>
      </c>
      <c r="N53" s="27">
        <f>N52-25000</f>
        <v>295000</v>
      </c>
      <c r="O53" s="25">
        <f>O52-25000</f>
        <v>320000</v>
      </c>
      <c r="P53" s="7">
        <f>M53*O53</f>
        <v>9600000</v>
      </c>
      <c r="R53" s="5" t="s">
        <v>22</v>
      </c>
      <c r="S53" s="6">
        <v>30</v>
      </c>
      <c r="T53" s="27">
        <f>T52-25000</f>
        <v>310000</v>
      </c>
      <c r="U53" s="25">
        <f>U52-25000</f>
        <v>335000</v>
      </c>
      <c r="V53" s="7">
        <f>S53*U53</f>
        <v>10050000</v>
      </c>
      <c r="X53" s="5" t="s">
        <v>22</v>
      </c>
      <c r="Y53" s="6">
        <v>30</v>
      </c>
      <c r="Z53" s="27">
        <f>Z52-25000</f>
        <v>325000</v>
      </c>
      <c r="AA53" s="25">
        <f>AA52-25000</f>
        <v>350000</v>
      </c>
      <c r="AB53" s="7">
        <f>Y53*AA53</f>
        <v>10500000</v>
      </c>
    </row>
    <row r="54" spans="2:28" ht="21" thickBot="1" x14ac:dyDescent="0.35">
      <c r="B54" s="5"/>
      <c r="C54" s="6"/>
      <c r="D54" s="7"/>
      <c r="E54" s="7"/>
      <c r="G54" s="5"/>
      <c r="H54" s="6"/>
      <c r="I54" s="7"/>
      <c r="J54" s="7"/>
      <c r="L54" s="21" t="s">
        <v>23</v>
      </c>
      <c r="M54" s="22">
        <v>30</v>
      </c>
      <c r="N54" s="22"/>
      <c r="O54" s="25">
        <f>P54/M54</f>
        <v>277200</v>
      </c>
      <c r="P54" s="23">
        <f>P67</f>
        <v>8316000</v>
      </c>
      <c r="R54" s="21" t="s">
        <v>23</v>
      </c>
      <c r="S54" s="22">
        <v>30</v>
      </c>
      <c r="T54" s="22"/>
      <c r="U54" s="25">
        <f>V54/S54</f>
        <v>287700</v>
      </c>
      <c r="V54" s="23">
        <f>V67</f>
        <v>8631000</v>
      </c>
      <c r="X54" s="21" t="s">
        <v>23</v>
      </c>
      <c r="Y54" s="22">
        <v>30</v>
      </c>
      <c r="Z54" s="22"/>
      <c r="AA54" s="25">
        <f>AB54/Y54</f>
        <v>309366.66666666669</v>
      </c>
      <c r="AB54" s="23">
        <f>AB67</f>
        <v>9281000</v>
      </c>
    </row>
    <row r="55" spans="2:28" ht="21" thickBot="1" x14ac:dyDescent="0.35">
      <c r="B55" s="8" t="s">
        <v>5</v>
      </c>
      <c r="C55" s="9"/>
      <c r="D55" s="9"/>
      <c r="E55" s="10"/>
      <c r="G55" s="8" t="s">
        <v>5</v>
      </c>
      <c r="H55" s="9"/>
      <c r="I55" s="9"/>
      <c r="J55" s="10"/>
      <c r="L55" s="8" t="s">
        <v>5</v>
      </c>
      <c r="M55" s="9"/>
      <c r="N55" s="9"/>
      <c r="O55" s="9"/>
      <c r="P55" s="10">
        <f>P52</f>
        <v>10350000</v>
      </c>
      <c r="R55" s="8" t="s">
        <v>5</v>
      </c>
      <c r="S55" s="9"/>
      <c r="T55" s="9"/>
      <c r="U55" s="9"/>
      <c r="V55" s="10">
        <f>V52</f>
        <v>10800000</v>
      </c>
      <c r="X55" s="8" t="s">
        <v>5</v>
      </c>
      <c r="Y55" s="9"/>
      <c r="Z55" s="9"/>
      <c r="AA55" s="9"/>
      <c r="AB55" s="10">
        <f>AB52</f>
        <v>11250000</v>
      </c>
    </row>
    <row r="56" spans="2:28" ht="21" thickBot="1" x14ac:dyDescent="0.35">
      <c r="B56" s="5" t="s">
        <v>11</v>
      </c>
      <c r="C56" s="6">
        <v>1</v>
      </c>
      <c r="D56" s="11">
        <v>250000</v>
      </c>
      <c r="E56" s="7">
        <f t="shared" ref="E56:E57" si="16">C56*D56</f>
        <v>250000</v>
      </c>
      <c r="G56" s="5" t="s">
        <v>11</v>
      </c>
      <c r="H56" s="6">
        <v>1</v>
      </c>
      <c r="I56" s="11">
        <v>250000</v>
      </c>
      <c r="J56" s="7">
        <f t="shared" ref="J56:J57" si="17">H56*I56</f>
        <v>250000</v>
      </c>
      <c r="L56" s="5" t="s">
        <v>18</v>
      </c>
      <c r="M56" s="6">
        <v>1</v>
      </c>
      <c r="N56" s="6"/>
      <c r="O56" s="11">
        <v>440000</v>
      </c>
      <c r="P56" s="7">
        <f t="shared" ref="P56:P66" si="18">M56*O56</f>
        <v>440000</v>
      </c>
      <c r="R56" s="5" t="s">
        <v>18</v>
      </c>
      <c r="S56" s="6">
        <v>1</v>
      </c>
      <c r="T56" s="6"/>
      <c r="U56" s="11">
        <v>440000</v>
      </c>
      <c r="V56" s="7">
        <f t="shared" ref="V56:V66" si="19">S56*U56</f>
        <v>440000</v>
      </c>
      <c r="X56" s="5" t="s">
        <v>18</v>
      </c>
      <c r="Y56" s="6">
        <v>1</v>
      </c>
      <c r="Z56" s="6"/>
      <c r="AA56" s="11">
        <v>440000</v>
      </c>
      <c r="AB56" s="7">
        <f t="shared" ref="AB56:AB66" si="20">Y56*AA56</f>
        <v>440000</v>
      </c>
    </row>
    <row r="57" spans="2:28" ht="21" thickBot="1" x14ac:dyDescent="0.35">
      <c r="B57" s="5" t="s">
        <v>6</v>
      </c>
      <c r="C57" s="5">
        <v>6</v>
      </c>
      <c r="D57" s="11">
        <v>8000</v>
      </c>
      <c r="E57" s="7">
        <f t="shared" si="16"/>
        <v>48000</v>
      </c>
      <c r="G57" s="5" t="s">
        <v>6</v>
      </c>
      <c r="H57" s="5">
        <v>6</v>
      </c>
      <c r="I57" s="11">
        <v>8000</v>
      </c>
      <c r="J57" s="7">
        <f t="shared" si="17"/>
        <v>48000</v>
      </c>
      <c r="L57" s="5" t="s">
        <v>25</v>
      </c>
      <c r="M57" s="5">
        <v>2</v>
      </c>
      <c r="N57" s="5"/>
      <c r="O57" s="11">
        <v>150000</v>
      </c>
      <c r="P57" s="7">
        <f t="shared" si="18"/>
        <v>300000</v>
      </c>
      <c r="R57" s="5" t="s">
        <v>25</v>
      </c>
      <c r="S57" s="5">
        <v>2</v>
      </c>
      <c r="T57" s="5"/>
      <c r="U57" s="11">
        <v>150000</v>
      </c>
      <c r="V57" s="7">
        <f t="shared" si="19"/>
        <v>300000</v>
      </c>
      <c r="X57" s="5" t="s">
        <v>25</v>
      </c>
      <c r="Y57" s="5">
        <v>2</v>
      </c>
      <c r="Z57" s="5"/>
      <c r="AA57" s="11">
        <v>150000</v>
      </c>
      <c r="AB57" s="7">
        <f t="shared" si="20"/>
        <v>300000</v>
      </c>
    </row>
    <row r="58" spans="2:28" ht="21" thickBot="1" x14ac:dyDescent="0.35">
      <c r="B58" s="5"/>
      <c r="C58" s="5"/>
      <c r="D58" s="11"/>
      <c r="E58" s="7"/>
      <c r="G58" s="5"/>
      <c r="H58" s="5"/>
      <c r="I58" s="11"/>
      <c r="J58" s="7"/>
      <c r="L58" s="5" t="s">
        <v>26</v>
      </c>
      <c r="M58" s="5">
        <v>1</v>
      </c>
      <c r="N58" s="5"/>
      <c r="O58" s="11">
        <v>150000</v>
      </c>
      <c r="P58" s="7">
        <f t="shared" si="18"/>
        <v>150000</v>
      </c>
      <c r="R58" s="5" t="s">
        <v>26</v>
      </c>
      <c r="S58" s="5">
        <v>1</v>
      </c>
      <c r="T58" s="5"/>
      <c r="U58" s="11">
        <v>150000</v>
      </c>
      <c r="V58" s="7">
        <f t="shared" si="19"/>
        <v>150000</v>
      </c>
      <c r="X58" s="5" t="s">
        <v>26</v>
      </c>
      <c r="Y58" s="5">
        <v>1</v>
      </c>
      <c r="Z58" s="5"/>
      <c r="AA58" s="11">
        <v>150000</v>
      </c>
      <c r="AB58" s="7">
        <f t="shared" si="20"/>
        <v>150000</v>
      </c>
    </row>
    <row r="59" spans="2:28" ht="21" thickBot="1" x14ac:dyDescent="0.35">
      <c r="B59" s="5" t="s">
        <v>7</v>
      </c>
      <c r="C59" s="6">
        <v>10</v>
      </c>
      <c r="D59" s="11">
        <v>25000</v>
      </c>
      <c r="E59" s="7">
        <f t="shared" ref="E59:E60" si="21">C59*D59</f>
        <v>250000</v>
      </c>
      <c r="G59" s="5" t="s">
        <v>7</v>
      </c>
      <c r="H59" s="6">
        <v>15</v>
      </c>
      <c r="I59" s="11">
        <v>25000</v>
      </c>
      <c r="J59" s="7">
        <f t="shared" ref="J59:J60" si="22">H59*I59</f>
        <v>375000</v>
      </c>
      <c r="L59" s="5" t="s">
        <v>17</v>
      </c>
      <c r="M59" s="6">
        <v>3</v>
      </c>
      <c r="N59" s="6"/>
      <c r="O59" s="11">
        <v>12000</v>
      </c>
      <c r="P59" s="7">
        <f t="shared" si="18"/>
        <v>36000</v>
      </c>
      <c r="Q59" s="14"/>
      <c r="R59" s="5" t="s">
        <v>17</v>
      </c>
      <c r="S59" s="6">
        <v>3</v>
      </c>
      <c r="T59" s="6"/>
      <c r="U59" s="11">
        <v>12000</v>
      </c>
      <c r="V59" s="7">
        <f t="shared" si="19"/>
        <v>36000</v>
      </c>
      <c r="X59" s="5" t="s">
        <v>17</v>
      </c>
      <c r="Y59" s="6">
        <v>3</v>
      </c>
      <c r="Z59" s="6"/>
      <c r="AA59" s="11">
        <v>12000</v>
      </c>
      <c r="AB59" s="7">
        <f t="shared" si="20"/>
        <v>36000</v>
      </c>
    </row>
    <row r="60" spans="2:28" ht="21" thickBot="1" x14ac:dyDescent="0.35">
      <c r="B60" s="5" t="s">
        <v>8</v>
      </c>
      <c r="C60" s="5">
        <v>10</v>
      </c>
      <c r="D60" s="11">
        <v>2000</v>
      </c>
      <c r="E60" s="7">
        <f t="shared" si="21"/>
        <v>20000</v>
      </c>
      <c r="G60" s="5" t="s">
        <v>8</v>
      </c>
      <c r="H60" s="5">
        <v>15</v>
      </c>
      <c r="I60" s="11">
        <v>2000</v>
      </c>
      <c r="J60" s="7">
        <f t="shared" si="22"/>
        <v>30000</v>
      </c>
      <c r="L60" s="5" t="s">
        <v>33</v>
      </c>
      <c r="M60" s="6">
        <v>30</v>
      </c>
      <c r="N60" s="6"/>
      <c r="O60" s="11">
        <v>16000</v>
      </c>
      <c r="P60" s="7">
        <f t="shared" si="18"/>
        <v>480000</v>
      </c>
      <c r="Q60" s="14"/>
      <c r="R60" s="5" t="s">
        <v>19</v>
      </c>
      <c r="S60" s="6">
        <v>30</v>
      </c>
      <c r="T60" s="6"/>
      <c r="U60" s="11">
        <v>16000</v>
      </c>
      <c r="V60" s="7">
        <f t="shared" si="19"/>
        <v>480000</v>
      </c>
      <c r="W60" s="1">
        <v>22</v>
      </c>
      <c r="X60" s="5" t="s">
        <v>19</v>
      </c>
      <c r="Y60" s="6">
        <v>30</v>
      </c>
      <c r="Z60" s="6"/>
      <c r="AA60" s="11">
        <v>16000</v>
      </c>
      <c r="AB60" s="7">
        <f t="shared" si="20"/>
        <v>480000</v>
      </c>
    </row>
    <row r="61" spans="2:28" ht="21" thickBot="1" x14ac:dyDescent="0.35">
      <c r="B61" s="5"/>
      <c r="C61" s="5"/>
      <c r="D61" s="11"/>
      <c r="E61" s="7"/>
      <c r="G61" s="5"/>
      <c r="H61" s="5"/>
      <c r="I61" s="11"/>
      <c r="J61" s="7"/>
      <c r="L61" s="5" t="s">
        <v>34</v>
      </c>
      <c r="M61" s="6">
        <v>30</v>
      </c>
      <c r="N61" s="6"/>
      <c r="O61" s="11">
        <v>6000</v>
      </c>
      <c r="P61" s="7">
        <f t="shared" si="18"/>
        <v>180000</v>
      </c>
      <c r="Q61" s="14"/>
      <c r="R61" s="5" t="s">
        <v>21</v>
      </c>
      <c r="S61" s="6">
        <v>30</v>
      </c>
      <c r="T61" s="6"/>
      <c r="U61" s="11">
        <v>6000</v>
      </c>
      <c r="V61" s="7">
        <f t="shared" si="19"/>
        <v>180000</v>
      </c>
      <c r="X61" s="5" t="s">
        <v>21</v>
      </c>
      <c r="Y61" s="6">
        <v>30</v>
      </c>
      <c r="Z61" s="6"/>
      <c r="AA61" s="11">
        <v>6000</v>
      </c>
      <c r="AB61" s="7">
        <f t="shared" si="20"/>
        <v>180000</v>
      </c>
    </row>
    <row r="62" spans="2:28" ht="21" thickBot="1" x14ac:dyDescent="0.35">
      <c r="B62" s="5" t="s">
        <v>10</v>
      </c>
      <c r="C62" s="5">
        <v>6</v>
      </c>
      <c r="D62" s="11">
        <v>90000</v>
      </c>
      <c r="E62" s="7">
        <f t="shared" ref="E62" si="23">C62*D62</f>
        <v>540000</v>
      </c>
      <c r="F62" s="13" t="s">
        <v>9</v>
      </c>
      <c r="G62" s="5" t="s">
        <v>10</v>
      </c>
      <c r="H62" s="5">
        <v>9</v>
      </c>
      <c r="I62" s="11">
        <v>90000</v>
      </c>
      <c r="J62" s="7">
        <f t="shared" ref="J62" si="24">H62*I62</f>
        <v>810000</v>
      </c>
      <c r="L62" s="5" t="s">
        <v>27</v>
      </c>
      <c r="M62" s="6">
        <v>32</v>
      </c>
      <c r="N62" s="6"/>
      <c r="O62" s="11">
        <v>40000</v>
      </c>
      <c r="P62" s="7">
        <f t="shared" si="18"/>
        <v>1280000</v>
      </c>
      <c r="Q62" s="14"/>
      <c r="R62" s="5" t="s">
        <v>27</v>
      </c>
      <c r="S62" s="6">
        <v>32</v>
      </c>
      <c r="T62" s="6"/>
      <c r="U62" s="11">
        <v>40000</v>
      </c>
      <c r="V62" s="7">
        <f t="shared" si="19"/>
        <v>1280000</v>
      </c>
      <c r="X62" s="5" t="s">
        <v>27</v>
      </c>
      <c r="Y62" s="6">
        <v>32</v>
      </c>
      <c r="Z62" s="6"/>
      <c r="AA62" s="11">
        <v>45000</v>
      </c>
      <c r="AB62" s="7">
        <f t="shared" si="20"/>
        <v>1440000</v>
      </c>
    </row>
    <row r="63" spans="2:28" ht="21" thickBot="1" x14ac:dyDescent="0.35">
      <c r="B63" s="5"/>
      <c r="C63" s="5"/>
      <c r="D63" s="11"/>
      <c r="E63" s="7"/>
      <c r="G63" s="5"/>
      <c r="H63" s="5"/>
      <c r="I63" s="11"/>
      <c r="J63" s="7"/>
      <c r="L63" s="5" t="s">
        <v>28</v>
      </c>
      <c r="M63" s="6">
        <v>32</v>
      </c>
      <c r="N63" s="6"/>
      <c r="O63" s="11">
        <v>40000</v>
      </c>
      <c r="P63" s="7">
        <f t="shared" si="18"/>
        <v>1280000</v>
      </c>
      <c r="Q63" s="14"/>
      <c r="R63" s="5" t="s">
        <v>28</v>
      </c>
      <c r="S63" s="6">
        <v>32</v>
      </c>
      <c r="T63" s="6"/>
      <c r="U63" s="11">
        <v>40000</v>
      </c>
      <c r="V63" s="7">
        <f t="shared" si="19"/>
        <v>1280000</v>
      </c>
      <c r="X63" s="5" t="s">
        <v>28</v>
      </c>
      <c r="Y63" s="6">
        <v>32</v>
      </c>
      <c r="Z63" s="6"/>
      <c r="AA63" s="11">
        <v>45000</v>
      </c>
      <c r="AB63" s="7">
        <f t="shared" si="20"/>
        <v>1440000</v>
      </c>
    </row>
    <row r="64" spans="2:28" ht="21" thickBot="1" x14ac:dyDescent="0.35">
      <c r="B64" s="5"/>
      <c r="C64" s="5"/>
      <c r="D64" s="11"/>
      <c r="E64" s="7"/>
      <c r="G64" s="5"/>
      <c r="H64" s="5"/>
      <c r="I64" s="11"/>
      <c r="J64" s="7"/>
      <c r="L64" s="5" t="s">
        <v>35</v>
      </c>
      <c r="M64" s="6">
        <v>30</v>
      </c>
      <c r="N64" s="6"/>
      <c r="O64" s="11">
        <v>31000</v>
      </c>
      <c r="P64" s="7">
        <f t="shared" si="18"/>
        <v>930000</v>
      </c>
      <c r="Q64" s="14"/>
      <c r="R64" s="5" t="s">
        <v>35</v>
      </c>
      <c r="S64" s="6">
        <v>30</v>
      </c>
      <c r="T64" s="6"/>
      <c r="U64" s="11">
        <v>31000</v>
      </c>
      <c r="V64" s="7">
        <f t="shared" si="19"/>
        <v>930000</v>
      </c>
      <c r="X64" s="5" t="s">
        <v>35</v>
      </c>
      <c r="Y64" s="6">
        <v>30</v>
      </c>
      <c r="Z64" s="6"/>
      <c r="AA64" s="11">
        <v>31000</v>
      </c>
      <c r="AB64" s="7">
        <f t="shared" si="20"/>
        <v>930000</v>
      </c>
    </row>
    <row r="65" spans="2:28" ht="21" customHeight="1" thickBot="1" x14ac:dyDescent="0.35">
      <c r="B65" s="5"/>
      <c r="C65" s="5"/>
      <c r="D65" s="11"/>
      <c r="E65" s="7"/>
      <c r="G65" s="5"/>
      <c r="H65" s="5"/>
      <c r="I65" s="11"/>
      <c r="J65" s="7"/>
      <c r="L65" s="5" t="s">
        <v>30</v>
      </c>
      <c r="M65" s="6">
        <v>15</v>
      </c>
      <c r="N65" s="6"/>
      <c r="O65" s="11">
        <v>162000</v>
      </c>
      <c r="P65" s="7">
        <f t="shared" si="18"/>
        <v>2430000</v>
      </c>
      <c r="Q65" s="14"/>
      <c r="R65" s="5" t="s">
        <v>36</v>
      </c>
      <c r="S65" s="6">
        <v>15</v>
      </c>
      <c r="T65" s="6"/>
      <c r="U65" s="11">
        <v>183000</v>
      </c>
      <c r="V65" s="7">
        <f t="shared" si="19"/>
        <v>2745000</v>
      </c>
      <c r="X65" s="5" t="s">
        <v>37</v>
      </c>
      <c r="Y65" s="6">
        <v>15</v>
      </c>
      <c r="Z65" s="6"/>
      <c r="AA65" s="11">
        <v>205000</v>
      </c>
      <c r="AB65" s="7">
        <f t="shared" si="20"/>
        <v>3075000</v>
      </c>
    </row>
    <row r="66" spans="2:28" ht="21" thickBot="1" x14ac:dyDescent="0.35">
      <c r="B66" s="5"/>
      <c r="C66" s="5"/>
      <c r="D66" s="11"/>
      <c r="E66" s="7"/>
      <c r="G66" s="5"/>
      <c r="H66" s="5"/>
      <c r="I66" s="11"/>
      <c r="J66" s="7"/>
      <c r="L66" s="5" t="s">
        <v>29</v>
      </c>
      <c r="M66" s="6">
        <v>30</v>
      </c>
      <c r="N66" s="6"/>
      <c r="O66" s="11">
        <v>27000</v>
      </c>
      <c r="P66" s="7">
        <f t="shared" si="18"/>
        <v>810000</v>
      </c>
      <c r="Q66" s="14"/>
      <c r="R66" s="5" t="s">
        <v>29</v>
      </c>
      <c r="S66" s="6">
        <v>30</v>
      </c>
      <c r="T66" s="6"/>
      <c r="U66" s="11">
        <v>27000</v>
      </c>
      <c r="V66" s="7">
        <f t="shared" si="19"/>
        <v>810000</v>
      </c>
      <c r="X66" s="5" t="s">
        <v>29</v>
      </c>
      <c r="Y66" s="6">
        <v>30</v>
      </c>
      <c r="Z66" s="6"/>
      <c r="AA66" s="11">
        <v>27000</v>
      </c>
      <c r="AB66" s="7">
        <f t="shared" si="20"/>
        <v>810000</v>
      </c>
    </row>
    <row r="67" spans="2:28" ht="21" thickBot="1" x14ac:dyDescent="0.35">
      <c r="B67" s="12"/>
      <c r="C67" s="5"/>
      <c r="D67" s="11">
        <v>0</v>
      </c>
      <c r="E67" s="7">
        <f t="shared" ref="E67" si="25">C67*D67</f>
        <v>0</v>
      </c>
      <c r="G67" s="12"/>
      <c r="H67" s="5"/>
      <c r="I67" s="11">
        <v>0</v>
      </c>
      <c r="J67" s="7">
        <f t="shared" ref="J67" si="26">H67*I67</f>
        <v>0</v>
      </c>
      <c r="L67" s="8" t="s">
        <v>5</v>
      </c>
      <c r="M67" s="9"/>
      <c r="N67" s="9"/>
      <c r="O67" s="9"/>
      <c r="P67" s="10">
        <f>SUM(P56:P66)</f>
        <v>8316000</v>
      </c>
      <c r="Q67" s="14"/>
      <c r="R67" s="8" t="s">
        <v>5</v>
      </c>
      <c r="S67" s="9"/>
      <c r="T67" s="9"/>
      <c r="U67" s="9"/>
      <c r="V67" s="10">
        <f>SUM(V56:V66)</f>
        <v>8631000</v>
      </c>
      <c r="X67" s="8" t="s">
        <v>5</v>
      </c>
      <c r="Y67" s="9"/>
      <c r="Z67" s="9"/>
      <c r="AA67" s="9"/>
      <c r="AB67" s="10">
        <f>SUM(AB56:AB66)</f>
        <v>9281000</v>
      </c>
    </row>
    <row r="68" spans="2:28" ht="24.75" customHeight="1" thickBot="1" x14ac:dyDescent="0.35">
      <c r="B68" s="8" t="s">
        <v>5</v>
      </c>
      <c r="C68" s="9"/>
      <c r="D68" s="9"/>
      <c r="E68" s="10">
        <f>SUM(E56:E67)</f>
        <v>1108000</v>
      </c>
      <c r="G68" s="8" t="s">
        <v>5</v>
      </c>
      <c r="H68" s="9"/>
      <c r="I68" s="9"/>
      <c r="J68" s="10">
        <f>SUM(J56:J67)</f>
        <v>1513000</v>
      </c>
      <c r="L68" s="15" t="s">
        <v>16</v>
      </c>
      <c r="M68" s="16"/>
      <c r="N68" s="16"/>
      <c r="O68" s="16"/>
      <c r="P68" s="17">
        <f>P55-P67</f>
        <v>2034000</v>
      </c>
      <c r="R68" s="15" t="s">
        <v>16</v>
      </c>
      <c r="S68" s="16"/>
      <c r="T68" s="16"/>
      <c r="U68" s="16"/>
      <c r="V68" s="17">
        <f>V55-V67</f>
        <v>2169000</v>
      </c>
      <c r="X68" s="15" t="s">
        <v>16</v>
      </c>
      <c r="Y68" s="16"/>
      <c r="Z68" s="16"/>
      <c r="AA68" s="16"/>
      <c r="AB68" s="17">
        <f>AB55-AB67</f>
        <v>1969000</v>
      </c>
    </row>
    <row r="70" spans="2:28" ht="17.25" thickBot="1" x14ac:dyDescent="0.35"/>
    <row r="71" spans="2:28" ht="16.5" customHeight="1" x14ac:dyDescent="0.3">
      <c r="B71" s="39" t="s">
        <v>13</v>
      </c>
      <c r="C71" s="40"/>
      <c r="D71" s="40"/>
      <c r="E71" s="41"/>
      <c r="G71" s="39" t="s">
        <v>12</v>
      </c>
      <c r="H71" s="40"/>
      <c r="I71" s="40"/>
      <c r="J71" s="41"/>
      <c r="L71" s="33" t="s">
        <v>194</v>
      </c>
      <c r="M71" s="34"/>
      <c r="N71" s="34"/>
      <c r="O71" s="34"/>
      <c r="P71" s="35"/>
      <c r="R71" s="33" t="s">
        <v>42</v>
      </c>
      <c r="S71" s="34"/>
      <c r="T71" s="34"/>
      <c r="U71" s="34"/>
      <c r="V71" s="35"/>
      <c r="X71" s="33" t="s">
        <v>43</v>
      </c>
      <c r="Y71" s="34"/>
      <c r="Z71" s="34"/>
      <c r="AA71" s="34"/>
      <c r="AB71" s="35"/>
    </row>
    <row r="72" spans="2:28" ht="17.25" customHeight="1" thickBot="1" x14ac:dyDescent="0.35">
      <c r="B72" s="42"/>
      <c r="C72" s="43"/>
      <c r="D72" s="43"/>
      <c r="E72" s="44"/>
      <c r="G72" s="42"/>
      <c r="H72" s="43"/>
      <c r="I72" s="43"/>
      <c r="J72" s="44"/>
      <c r="L72" s="36"/>
      <c r="M72" s="37"/>
      <c r="N72" s="37"/>
      <c r="O72" s="37"/>
      <c r="P72" s="38"/>
      <c r="R72" s="36"/>
      <c r="S72" s="37"/>
      <c r="T72" s="37"/>
      <c r="U72" s="37"/>
      <c r="V72" s="38"/>
      <c r="X72" s="36"/>
      <c r="Y72" s="37"/>
      <c r="Z72" s="37"/>
      <c r="AA72" s="37"/>
      <c r="AB72" s="38"/>
    </row>
    <row r="73" spans="2:28" ht="21" thickBot="1" x14ac:dyDescent="0.35">
      <c r="B73" s="2"/>
      <c r="C73" s="2"/>
      <c r="D73" s="2"/>
      <c r="E73" s="2"/>
      <c r="G73" s="2"/>
      <c r="H73" s="2"/>
      <c r="I73" s="2"/>
      <c r="J73" s="2"/>
      <c r="L73" s="20">
        <f>O75</f>
        <v>320000</v>
      </c>
      <c r="M73" s="45"/>
      <c r="N73" s="46"/>
      <c r="O73" s="46"/>
      <c r="P73" s="47"/>
      <c r="R73" s="20">
        <f>U75</f>
        <v>335000</v>
      </c>
      <c r="S73" s="45"/>
      <c r="T73" s="46"/>
      <c r="U73" s="46"/>
      <c r="V73" s="47"/>
      <c r="X73" s="20">
        <f>AA75</f>
        <v>365000</v>
      </c>
      <c r="Y73" s="45"/>
      <c r="Z73" s="46"/>
      <c r="AA73" s="46"/>
      <c r="AB73" s="47"/>
    </row>
    <row r="74" spans="2:28" ht="21" thickBot="1" x14ac:dyDescent="0.35">
      <c r="B74" s="3" t="s">
        <v>0</v>
      </c>
      <c r="C74" s="3" t="s">
        <v>1</v>
      </c>
      <c r="D74" s="3" t="s">
        <v>2</v>
      </c>
      <c r="E74" s="4" t="s">
        <v>3</v>
      </c>
      <c r="G74" s="3" t="s">
        <v>0</v>
      </c>
      <c r="H74" s="3" t="s">
        <v>1</v>
      </c>
      <c r="I74" s="3" t="s">
        <v>2</v>
      </c>
      <c r="J74" s="4" t="s">
        <v>3</v>
      </c>
      <c r="L74" s="3" t="s">
        <v>15</v>
      </c>
      <c r="M74" s="3" t="s">
        <v>1</v>
      </c>
      <c r="N74" s="26" t="s">
        <v>195</v>
      </c>
      <c r="O74" s="24" t="s">
        <v>202</v>
      </c>
      <c r="P74" s="4" t="s">
        <v>3</v>
      </c>
      <c r="R74" s="3" t="s">
        <v>15</v>
      </c>
      <c r="S74" s="3" t="s">
        <v>1</v>
      </c>
      <c r="T74" s="26" t="s">
        <v>195</v>
      </c>
      <c r="U74" s="24" t="s">
        <v>202</v>
      </c>
      <c r="V74" s="4" t="s">
        <v>3</v>
      </c>
      <c r="X74" s="3" t="s">
        <v>15</v>
      </c>
      <c r="Y74" s="3" t="s">
        <v>1</v>
      </c>
      <c r="Z74" s="26" t="s">
        <v>196</v>
      </c>
      <c r="AA74" s="24" t="s">
        <v>202</v>
      </c>
      <c r="AB74" s="4" t="s">
        <v>3</v>
      </c>
    </row>
    <row r="75" spans="2:28" ht="21" thickBot="1" x14ac:dyDescent="0.35">
      <c r="B75" s="5" t="s">
        <v>14</v>
      </c>
      <c r="C75" s="6">
        <v>0</v>
      </c>
      <c r="D75" s="7">
        <v>0</v>
      </c>
      <c r="E75" s="7">
        <f>C75*D75</f>
        <v>0</v>
      </c>
      <c r="G75" s="5" t="s">
        <v>14</v>
      </c>
      <c r="H75" s="6">
        <v>0</v>
      </c>
      <c r="I75" s="7">
        <v>0</v>
      </c>
      <c r="J75" s="7">
        <f>H75*I75</f>
        <v>0</v>
      </c>
      <c r="L75" s="5" t="s">
        <v>24</v>
      </c>
      <c r="M75" s="6">
        <v>30</v>
      </c>
      <c r="N75" s="27">
        <v>295000</v>
      </c>
      <c r="O75" s="25">
        <f>N75+25000</f>
        <v>320000</v>
      </c>
      <c r="P75" s="7">
        <f>M75*O75</f>
        <v>9600000</v>
      </c>
      <c r="R75" s="5" t="s">
        <v>24</v>
      </c>
      <c r="S75" s="6">
        <v>30</v>
      </c>
      <c r="T75" s="27">
        <v>310000</v>
      </c>
      <c r="U75" s="25">
        <f>T75+25000</f>
        <v>335000</v>
      </c>
      <c r="V75" s="7">
        <f>S75*U75</f>
        <v>10050000</v>
      </c>
      <c r="X75" s="5" t="s">
        <v>24</v>
      </c>
      <c r="Y75" s="6">
        <v>30</v>
      </c>
      <c r="Z75" s="27">
        <v>340000</v>
      </c>
      <c r="AA75" s="25">
        <f>Z75+25000</f>
        <v>365000</v>
      </c>
      <c r="AB75" s="7">
        <f>Y75*AA75</f>
        <v>10950000</v>
      </c>
    </row>
    <row r="76" spans="2:28" ht="21" thickBot="1" x14ac:dyDescent="0.35">
      <c r="B76" s="5" t="s">
        <v>4</v>
      </c>
      <c r="C76" s="6">
        <v>10</v>
      </c>
      <c r="D76" s="7">
        <v>255000</v>
      </c>
      <c r="E76" s="7">
        <f>C76*D76</f>
        <v>2550000</v>
      </c>
      <c r="G76" s="5" t="s">
        <v>4</v>
      </c>
      <c r="H76" s="6">
        <v>15</v>
      </c>
      <c r="I76" s="7">
        <v>230000</v>
      </c>
      <c r="J76" s="7">
        <f>H76*I76</f>
        <v>3450000</v>
      </c>
      <c r="L76" s="5" t="s">
        <v>22</v>
      </c>
      <c r="M76" s="6">
        <v>30</v>
      </c>
      <c r="N76" s="27">
        <f>N75-25000</f>
        <v>270000</v>
      </c>
      <c r="O76" s="25">
        <f>O75-25000</f>
        <v>295000</v>
      </c>
      <c r="P76" s="7">
        <f>M76*O76</f>
        <v>8850000</v>
      </c>
      <c r="R76" s="5" t="s">
        <v>22</v>
      </c>
      <c r="S76" s="6">
        <v>30</v>
      </c>
      <c r="T76" s="27">
        <f>T75-25000</f>
        <v>285000</v>
      </c>
      <c r="U76" s="25">
        <f>U75-25000</f>
        <v>310000</v>
      </c>
      <c r="V76" s="7">
        <f>S76*U76</f>
        <v>9300000</v>
      </c>
      <c r="X76" s="5" t="s">
        <v>22</v>
      </c>
      <c r="Y76" s="6">
        <v>30</v>
      </c>
      <c r="Z76" s="27">
        <f>Z75-25000</f>
        <v>315000</v>
      </c>
      <c r="AA76" s="25">
        <f>AA75-25000</f>
        <v>340000</v>
      </c>
      <c r="AB76" s="7">
        <f>Y76*AA76</f>
        <v>10200000</v>
      </c>
    </row>
    <row r="77" spans="2:28" ht="21" thickBot="1" x14ac:dyDescent="0.35">
      <c r="B77" s="5"/>
      <c r="C77" s="6"/>
      <c r="D77" s="7"/>
      <c r="E77" s="7"/>
      <c r="G77" s="5"/>
      <c r="H77" s="6"/>
      <c r="I77" s="7"/>
      <c r="J77" s="7"/>
      <c r="L77" s="21" t="s">
        <v>23</v>
      </c>
      <c r="M77" s="22">
        <v>30</v>
      </c>
      <c r="N77" s="22"/>
      <c r="O77" s="25">
        <f>P77/M77</f>
        <v>251200</v>
      </c>
      <c r="P77" s="23">
        <f>P90</f>
        <v>7536000</v>
      </c>
      <c r="R77" s="21" t="s">
        <v>23</v>
      </c>
      <c r="S77" s="22">
        <v>30</v>
      </c>
      <c r="T77" s="22"/>
      <c r="U77" s="25">
        <f>V77/S77</f>
        <v>268700</v>
      </c>
      <c r="V77" s="23">
        <f>V90</f>
        <v>8061000</v>
      </c>
      <c r="X77" s="21" t="s">
        <v>23</v>
      </c>
      <c r="Y77" s="22">
        <v>30</v>
      </c>
      <c r="Z77" s="22"/>
      <c r="AA77" s="25">
        <f>AB77/Y77</f>
        <v>298366.66666666669</v>
      </c>
      <c r="AB77" s="23">
        <f>AB90</f>
        <v>8951000</v>
      </c>
    </row>
    <row r="78" spans="2:28" ht="21" thickBot="1" x14ac:dyDescent="0.35">
      <c r="B78" s="8" t="s">
        <v>5</v>
      </c>
      <c r="C78" s="9"/>
      <c r="D78" s="9"/>
      <c r="E78" s="10"/>
      <c r="G78" s="8" t="s">
        <v>5</v>
      </c>
      <c r="H78" s="9"/>
      <c r="I78" s="9"/>
      <c r="J78" s="10"/>
      <c r="L78" s="8" t="s">
        <v>5</v>
      </c>
      <c r="M78" s="9"/>
      <c r="N78" s="9"/>
      <c r="O78" s="9"/>
      <c r="P78" s="10">
        <f>P75</f>
        <v>9600000</v>
      </c>
      <c r="R78" s="8" t="s">
        <v>5</v>
      </c>
      <c r="S78" s="9"/>
      <c r="T78" s="9"/>
      <c r="U78" s="9"/>
      <c r="V78" s="10">
        <f>V75</f>
        <v>10050000</v>
      </c>
      <c r="X78" s="8" t="s">
        <v>5</v>
      </c>
      <c r="Y78" s="9"/>
      <c r="Z78" s="9"/>
      <c r="AA78" s="9"/>
      <c r="AB78" s="10">
        <f>AB75</f>
        <v>10950000</v>
      </c>
    </row>
    <row r="79" spans="2:28" ht="21" thickBot="1" x14ac:dyDescent="0.35">
      <c r="B79" s="5" t="s">
        <v>11</v>
      </c>
      <c r="C79" s="6">
        <v>1</v>
      </c>
      <c r="D79" s="11">
        <v>250000</v>
      </c>
      <c r="E79" s="7">
        <f t="shared" ref="E79:E80" si="27">C79*D79</f>
        <v>250000</v>
      </c>
      <c r="G79" s="5" t="s">
        <v>11</v>
      </c>
      <c r="H79" s="6">
        <v>1</v>
      </c>
      <c r="I79" s="11">
        <v>250000</v>
      </c>
      <c r="J79" s="7">
        <f t="shared" ref="J79:J80" si="28">H79*I79</f>
        <v>250000</v>
      </c>
      <c r="L79" s="5" t="s">
        <v>18</v>
      </c>
      <c r="M79" s="6">
        <v>1</v>
      </c>
      <c r="N79" s="6"/>
      <c r="O79" s="11">
        <v>440000</v>
      </c>
      <c r="P79" s="7">
        <f t="shared" ref="P79:P89" si="29">M79*O79</f>
        <v>440000</v>
      </c>
      <c r="R79" s="5" t="s">
        <v>18</v>
      </c>
      <c r="S79" s="6">
        <v>1</v>
      </c>
      <c r="T79" s="6"/>
      <c r="U79" s="11">
        <v>440000</v>
      </c>
      <c r="V79" s="7">
        <f t="shared" ref="V79:V89" si="30">S79*U79</f>
        <v>440000</v>
      </c>
      <c r="X79" s="5" t="s">
        <v>18</v>
      </c>
      <c r="Y79" s="6">
        <v>1</v>
      </c>
      <c r="Z79" s="6"/>
      <c r="AA79" s="11">
        <v>440000</v>
      </c>
      <c r="AB79" s="7">
        <f t="shared" ref="AB79:AB89" si="31">Y79*AA79</f>
        <v>440000</v>
      </c>
    </row>
    <row r="80" spans="2:28" ht="21" thickBot="1" x14ac:dyDescent="0.35">
      <c r="B80" s="5" t="s">
        <v>6</v>
      </c>
      <c r="C80" s="5">
        <v>6</v>
      </c>
      <c r="D80" s="11">
        <v>8000</v>
      </c>
      <c r="E80" s="7">
        <f t="shared" si="27"/>
        <v>48000</v>
      </c>
      <c r="G80" s="5" t="s">
        <v>6</v>
      </c>
      <c r="H80" s="5">
        <v>6</v>
      </c>
      <c r="I80" s="11">
        <v>8000</v>
      </c>
      <c r="J80" s="7">
        <f t="shared" si="28"/>
        <v>48000</v>
      </c>
      <c r="L80" s="5" t="s">
        <v>25</v>
      </c>
      <c r="M80" s="5">
        <v>2</v>
      </c>
      <c r="N80" s="5"/>
      <c r="O80" s="11">
        <v>150000</v>
      </c>
      <c r="P80" s="7">
        <f t="shared" si="29"/>
        <v>300000</v>
      </c>
      <c r="R80" s="5" t="s">
        <v>25</v>
      </c>
      <c r="S80" s="5">
        <v>2</v>
      </c>
      <c r="T80" s="5"/>
      <c r="U80" s="11">
        <v>150000</v>
      </c>
      <c r="V80" s="7">
        <f t="shared" si="30"/>
        <v>300000</v>
      </c>
      <c r="X80" s="5" t="s">
        <v>25</v>
      </c>
      <c r="Y80" s="5">
        <v>2</v>
      </c>
      <c r="Z80" s="5"/>
      <c r="AA80" s="11">
        <v>150000</v>
      </c>
      <c r="AB80" s="7">
        <f t="shared" si="31"/>
        <v>300000</v>
      </c>
    </row>
    <row r="81" spans="2:28" ht="21" thickBot="1" x14ac:dyDescent="0.35">
      <c r="B81" s="5"/>
      <c r="C81" s="5"/>
      <c r="D81" s="11"/>
      <c r="E81" s="7"/>
      <c r="G81" s="5"/>
      <c r="H81" s="5"/>
      <c r="I81" s="11"/>
      <c r="J81" s="7"/>
      <c r="L81" s="5" t="s">
        <v>26</v>
      </c>
      <c r="M81" s="5">
        <v>1</v>
      </c>
      <c r="N81" s="5"/>
      <c r="O81" s="11">
        <v>150000</v>
      </c>
      <c r="P81" s="7">
        <f t="shared" si="29"/>
        <v>150000</v>
      </c>
      <c r="R81" s="5" t="s">
        <v>26</v>
      </c>
      <c r="S81" s="5">
        <v>1</v>
      </c>
      <c r="T81" s="5"/>
      <c r="U81" s="11">
        <v>150000</v>
      </c>
      <c r="V81" s="7">
        <f t="shared" si="30"/>
        <v>150000</v>
      </c>
      <c r="X81" s="5" t="s">
        <v>26</v>
      </c>
      <c r="Y81" s="5">
        <v>1</v>
      </c>
      <c r="Z81" s="5"/>
      <c r="AA81" s="11">
        <v>150000</v>
      </c>
      <c r="AB81" s="7">
        <f t="shared" si="31"/>
        <v>150000</v>
      </c>
    </row>
    <row r="82" spans="2:28" ht="21" thickBot="1" x14ac:dyDescent="0.35">
      <c r="B82" s="5" t="s">
        <v>7</v>
      </c>
      <c r="C82" s="6">
        <v>10</v>
      </c>
      <c r="D82" s="11">
        <v>25000</v>
      </c>
      <c r="E82" s="7">
        <f t="shared" ref="E82:E83" si="32">C82*D82</f>
        <v>250000</v>
      </c>
      <c r="G82" s="5" t="s">
        <v>7</v>
      </c>
      <c r="H82" s="6">
        <v>15</v>
      </c>
      <c r="I82" s="11">
        <v>25000</v>
      </c>
      <c r="J82" s="7">
        <f t="shared" ref="J82:J83" si="33">H82*I82</f>
        <v>375000</v>
      </c>
      <c r="L82" s="5" t="s">
        <v>17</v>
      </c>
      <c r="M82" s="6">
        <v>3</v>
      </c>
      <c r="N82" s="6"/>
      <c r="O82" s="11">
        <v>12000</v>
      </c>
      <c r="P82" s="7">
        <f t="shared" si="29"/>
        <v>36000</v>
      </c>
      <c r="Q82" s="14"/>
      <c r="R82" s="5" t="s">
        <v>17</v>
      </c>
      <c r="S82" s="6">
        <v>3</v>
      </c>
      <c r="T82" s="6"/>
      <c r="U82" s="11">
        <v>12000</v>
      </c>
      <c r="V82" s="7">
        <f t="shared" si="30"/>
        <v>36000</v>
      </c>
      <c r="X82" s="5" t="s">
        <v>17</v>
      </c>
      <c r="Y82" s="6">
        <v>3</v>
      </c>
      <c r="Z82" s="6"/>
      <c r="AA82" s="11">
        <v>12000</v>
      </c>
      <c r="AB82" s="7">
        <f t="shared" si="31"/>
        <v>36000</v>
      </c>
    </row>
    <row r="83" spans="2:28" ht="21" thickBot="1" x14ac:dyDescent="0.35">
      <c r="B83" s="5" t="s">
        <v>8</v>
      </c>
      <c r="C83" s="5">
        <v>10</v>
      </c>
      <c r="D83" s="11">
        <v>2000</v>
      </c>
      <c r="E83" s="7">
        <f t="shared" si="32"/>
        <v>20000</v>
      </c>
      <c r="G83" s="5" t="s">
        <v>8</v>
      </c>
      <c r="H83" s="5">
        <v>15</v>
      </c>
      <c r="I83" s="11">
        <v>2000</v>
      </c>
      <c r="J83" s="7">
        <f t="shared" si="33"/>
        <v>30000</v>
      </c>
      <c r="L83" s="5" t="s">
        <v>33</v>
      </c>
      <c r="M83" s="6">
        <v>30</v>
      </c>
      <c r="N83" s="6"/>
      <c r="O83" s="11">
        <v>16000</v>
      </c>
      <c r="P83" s="7">
        <f t="shared" si="29"/>
        <v>480000</v>
      </c>
      <c r="Q83" s="14"/>
      <c r="R83" s="5" t="s">
        <v>19</v>
      </c>
      <c r="S83" s="6">
        <v>30</v>
      </c>
      <c r="T83" s="6"/>
      <c r="U83" s="11">
        <v>16000</v>
      </c>
      <c r="V83" s="7">
        <f t="shared" si="30"/>
        <v>480000</v>
      </c>
      <c r="W83" s="1">
        <v>22</v>
      </c>
      <c r="X83" s="5" t="s">
        <v>19</v>
      </c>
      <c r="Y83" s="6">
        <v>30</v>
      </c>
      <c r="Z83" s="6"/>
      <c r="AA83" s="11">
        <v>16000</v>
      </c>
      <c r="AB83" s="7">
        <f t="shared" si="31"/>
        <v>480000</v>
      </c>
    </row>
    <row r="84" spans="2:28" ht="21" thickBot="1" x14ac:dyDescent="0.35">
      <c r="B84" s="5"/>
      <c r="C84" s="5"/>
      <c r="D84" s="11"/>
      <c r="E84" s="7"/>
      <c r="G84" s="5"/>
      <c r="H84" s="5"/>
      <c r="I84" s="11"/>
      <c r="J84" s="7"/>
      <c r="L84" s="5" t="s">
        <v>34</v>
      </c>
      <c r="M84" s="6">
        <v>30</v>
      </c>
      <c r="N84" s="6"/>
      <c r="O84" s="11">
        <v>6000</v>
      </c>
      <c r="P84" s="7">
        <f t="shared" si="29"/>
        <v>180000</v>
      </c>
      <c r="Q84" s="14"/>
      <c r="R84" s="5" t="s">
        <v>21</v>
      </c>
      <c r="S84" s="6">
        <v>30</v>
      </c>
      <c r="T84" s="6"/>
      <c r="U84" s="11">
        <v>6000</v>
      </c>
      <c r="V84" s="7">
        <f t="shared" si="30"/>
        <v>180000</v>
      </c>
      <c r="X84" s="5" t="s">
        <v>21</v>
      </c>
      <c r="Y84" s="6">
        <v>30</v>
      </c>
      <c r="Z84" s="6"/>
      <c r="AA84" s="11">
        <v>6000</v>
      </c>
      <c r="AB84" s="7">
        <f t="shared" si="31"/>
        <v>180000</v>
      </c>
    </row>
    <row r="85" spans="2:28" ht="21" thickBot="1" x14ac:dyDescent="0.35">
      <c r="B85" s="5" t="s">
        <v>10</v>
      </c>
      <c r="C85" s="5">
        <v>6</v>
      </c>
      <c r="D85" s="11">
        <v>90000</v>
      </c>
      <c r="E85" s="7">
        <f t="shared" ref="E85" si="34">C85*D85</f>
        <v>540000</v>
      </c>
      <c r="F85" s="13" t="s">
        <v>9</v>
      </c>
      <c r="G85" s="5" t="s">
        <v>10</v>
      </c>
      <c r="H85" s="5">
        <v>9</v>
      </c>
      <c r="I85" s="11">
        <v>90000</v>
      </c>
      <c r="J85" s="7">
        <f t="shared" ref="J85" si="35">H85*I85</f>
        <v>810000</v>
      </c>
      <c r="L85" s="5" t="s">
        <v>27</v>
      </c>
      <c r="M85" s="6">
        <v>32</v>
      </c>
      <c r="N85" s="6"/>
      <c r="O85" s="11">
        <v>40000</v>
      </c>
      <c r="P85" s="7">
        <f t="shared" si="29"/>
        <v>1280000</v>
      </c>
      <c r="Q85" s="14"/>
      <c r="R85" s="5" t="s">
        <v>27</v>
      </c>
      <c r="S85" s="6">
        <v>32</v>
      </c>
      <c r="T85" s="6"/>
      <c r="U85" s="11">
        <v>40000</v>
      </c>
      <c r="V85" s="7">
        <f t="shared" si="30"/>
        <v>1280000</v>
      </c>
      <c r="X85" s="5" t="s">
        <v>27</v>
      </c>
      <c r="Y85" s="6">
        <v>32</v>
      </c>
      <c r="Z85" s="6"/>
      <c r="AA85" s="11">
        <v>45000</v>
      </c>
      <c r="AB85" s="7">
        <f t="shared" si="31"/>
        <v>1440000</v>
      </c>
    </row>
    <row r="86" spans="2:28" ht="21" thickBot="1" x14ac:dyDescent="0.35">
      <c r="B86" s="5"/>
      <c r="C86" s="5"/>
      <c r="D86" s="11"/>
      <c r="E86" s="7"/>
      <c r="G86" s="5"/>
      <c r="H86" s="5"/>
      <c r="I86" s="11"/>
      <c r="J86" s="7"/>
      <c r="L86" s="5" t="s">
        <v>28</v>
      </c>
      <c r="M86" s="6">
        <v>32</v>
      </c>
      <c r="N86" s="6"/>
      <c r="O86" s="11">
        <v>40000</v>
      </c>
      <c r="P86" s="7">
        <f t="shared" si="29"/>
        <v>1280000</v>
      </c>
      <c r="Q86" s="14"/>
      <c r="R86" s="5" t="s">
        <v>28</v>
      </c>
      <c r="S86" s="6">
        <v>32</v>
      </c>
      <c r="T86" s="6"/>
      <c r="U86" s="11">
        <v>40000</v>
      </c>
      <c r="V86" s="7">
        <f t="shared" si="30"/>
        <v>1280000</v>
      </c>
      <c r="X86" s="5" t="s">
        <v>28</v>
      </c>
      <c r="Y86" s="6">
        <v>32</v>
      </c>
      <c r="Z86" s="6"/>
      <c r="AA86" s="11">
        <v>45000</v>
      </c>
      <c r="AB86" s="7">
        <f t="shared" si="31"/>
        <v>1440000</v>
      </c>
    </row>
    <row r="87" spans="2:28" ht="21" thickBot="1" x14ac:dyDescent="0.35">
      <c r="B87" s="5"/>
      <c r="C87" s="5"/>
      <c r="D87" s="11"/>
      <c r="E87" s="7"/>
      <c r="G87" s="5"/>
      <c r="H87" s="5"/>
      <c r="I87" s="11"/>
      <c r="J87" s="7"/>
      <c r="L87" s="5" t="s">
        <v>35</v>
      </c>
      <c r="M87" s="6">
        <v>30</v>
      </c>
      <c r="N87" s="6"/>
      <c r="O87" s="11">
        <v>31000</v>
      </c>
      <c r="P87" s="7">
        <f t="shared" si="29"/>
        <v>930000</v>
      </c>
      <c r="Q87" s="14"/>
      <c r="R87" s="5" t="s">
        <v>35</v>
      </c>
      <c r="S87" s="6">
        <v>30</v>
      </c>
      <c r="T87" s="6"/>
      <c r="U87" s="11">
        <v>31000</v>
      </c>
      <c r="V87" s="7">
        <f t="shared" si="30"/>
        <v>930000</v>
      </c>
      <c r="X87" s="5" t="s">
        <v>35</v>
      </c>
      <c r="Y87" s="6">
        <v>30</v>
      </c>
      <c r="Z87" s="6"/>
      <c r="AA87" s="11">
        <v>31000</v>
      </c>
      <c r="AB87" s="7">
        <f t="shared" si="31"/>
        <v>930000</v>
      </c>
    </row>
    <row r="88" spans="2:28" ht="21" customHeight="1" thickBot="1" x14ac:dyDescent="0.35">
      <c r="B88" s="5"/>
      <c r="C88" s="5"/>
      <c r="D88" s="11"/>
      <c r="E88" s="7"/>
      <c r="G88" s="5"/>
      <c r="H88" s="5"/>
      <c r="I88" s="11"/>
      <c r="J88" s="7"/>
      <c r="L88" s="5" t="s">
        <v>30</v>
      </c>
      <c r="M88" s="6">
        <v>15</v>
      </c>
      <c r="N88" s="6"/>
      <c r="O88" s="11">
        <v>110000</v>
      </c>
      <c r="P88" s="7">
        <f t="shared" si="29"/>
        <v>1650000</v>
      </c>
      <c r="Q88" s="14"/>
      <c r="R88" s="5" t="s">
        <v>36</v>
      </c>
      <c r="S88" s="6">
        <v>15</v>
      </c>
      <c r="T88" s="6"/>
      <c r="U88" s="11">
        <v>145000</v>
      </c>
      <c r="V88" s="7">
        <f t="shared" si="30"/>
        <v>2175000</v>
      </c>
      <c r="X88" s="5" t="s">
        <v>37</v>
      </c>
      <c r="Y88" s="6">
        <v>15</v>
      </c>
      <c r="Z88" s="6"/>
      <c r="AA88" s="11">
        <v>183000</v>
      </c>
      <c r="AB88" s="7">
        <f t="shared" si="31"/>
        <v>2745000</v>
      </c>
    </row>
    <row r="89" spans="2:28" ht="21" thickBot="1" x14ac:dyDescent="0.35">
      <c r="B89" s="5"/>
      <c r="C89" s="5"/>
      <c r="D89" s="11"/>
      <c r="E89" s="7"/>
      <c r="G89" s="5"/>
      <c r="H89" s="5"/>
      <c r="I89" s="11"/>
      <c r="J89" s="7"/>
      <c r="L89" s="5" t="s">
        <v>29</v>
      </c>
      <c r="M89" s="6">
        <v>30</v>
      </c>
      <c r="N89" s="6"/>
      <c r="O89" s="11">
        <v>27000</v>
      </c>
      <c r="P89" s="7">
        <f t="shared" si="29"/>
        <v>810000</v>
      </c>
      <c r="Q89" s="14"/>
      <c r="R89" s="5" t="s">
        <v>29</v>
      </c>
      <c r="S89" s="6">
        <v>30</v>
      </c>
      <c r="T89" s="6"/>
      <c r="U89" s="11">
        <v>27000</v>
      </c>
      <c r="V89" s="7">
        <f t="shared" si="30"/>
        <v>810000</v>
      </c>
      <c r="X89" s="5" t="s">
        <v>29</v>
      </c>
      <c r="Y89" s="6">
        <v>30</v>
      </c>
      <c r="Z89" s="6"/>
      <c r="AA89" s="11">
        <v>27000</v>
      </c>
      <c r="AB89" s="7">
        <f t="shared" si="31"/>
        <v>810000</v>
      </c>
    </row>
    <row r="90" spans="2:28" ht="21" thickBot="1" x14ac:dyDescent="0.35">
      <c r="B90" s="12"/>
      <c r="C90" s="5"/>
      <c r="D90" s="11">
        <v>0</v>
      </c>
      <c r="E90" s="7">
        <f t="shared" ref="E90" si="36">C90*D90</f>
        <v>0</v>
      </c>
      <c r="G90" s="12"/>
      <c r="H90" s="5"/>
      <c r="I90" s="11">
        <v>0</v>
      </c>
      <c r="J90" s="7">
        <f t="shared" ref="J90" si="37">H90*I90</f>
        <v>0</v>
      </c>
      <c r="L90" s="8" t="s">
        <v>5</v>
      </c>
      <c r="M90" s="9"/>
      <c r="N90" s="9"/>
      <c r="O90" s="9"/>
      <c r="P90" s="10">
        <f>SUM(P79:P89)</f>
        <v>7536000</v>
      </c>
      <c r="Q90" s="14"/>
      <c r="R90" s="8" t="s">
        <v>5</v>
      </c>
      <c r="S90" s="9"/>
      <c r="T90" s="9"/>
      <c r="U90" s="9"/>
      <c r="V90" s="10">
        <f>SUM(V79:V89)</f>
        <v>8061000</v>
      </c>
      <c r="X90" s="8" t="s">
        <v>5</v>
      </c>
      <c r="Y90" s="9"/>
      <c r="Z90" s="9"/>
      <c r="AA90" s="9"/>
      <c r="AB90" s="10">
        <f>SUM(AB79:AB89)</f>
        <v>8951000</v>
      </c>
    </row>
    <row r="91" spans="2:28" ht="24.75" customHeight="1" thickBot="1" x14ac:dyDescent="0.35">
      <c r="B91" s="8" t="s">
        <v>5</v>
      </c>
      <c r="C91" s="9"/>
      <c r="D91" s="9"/>
      <c r="E91" s="10">
        <f>SUM(E79:E90)</f>
        <v>1108000</v>
      </c>
      <c r="G91" s="8" t="s">
        <v>5</v>
      </c>
      <c r="H91" s="9"/>
      <c r="I91" s="9"/>
      <c r="J91" s="10">
        <f>SUM(J79:J90)</f>
        <v>1513000</v>
      </c>
      <c r="L91" s="15" t="s">
        <v>16</v>
      </c>
      <c r="M91" s="16"/>
      <c r="N91" s="16"/>
      <c r="O91" s="16"/>
      <c r="P91" s="17">
        <f>P78-P90</f>
        <v>2064000</v>
      </c>
      <c r="R91" s="15" t="s">
        <v>16</v>
      </c>
      <c r="S91" s="16"/>
      <c r="T91" s="16"/>
      <c r="U91" s="16"/>
      <c r="V91" s="17">
        <f>V78-V90</f>
        <v>1989000</v>
      </c>
      <c r="X91" s="15" t="s">
        <v>16</v>
      </c>
      <c r="Y91" s="16"/>
      <c r="Z91" s="16"/>
      <c r="AA91" s="16"/>
      <c r="AB91" s="17">
        <f>AB78-AB90</f>
        <v>1999000</v>
      </c>
    </row>
    <row r="93" spans="2:28" ht="17.25" thickBot="1" x14ac:dyDescent="0.35"/>
    <row r="94" spans="2:28" ht="16.5" customHeight="1" x14ac:dyDescent="0.3">
      <c r="B94" s="39" t="s">
        <v>13</v>
      </c>
      <c r="C94" s="40"/>
      <c r="D94" s="40"/>
      <c r="E94" s="41"/>
      <c r="G94" s="39" t="s">
        <v>12</v>
      </c>
      <c r="H94" s="40"/>
      <c r="I94" s="40"/>
      <c r="J94" s="41"/>
      <c r="L94" s="33" t="s">
        <v>44</v>
      </c>
      <c r="M94" s="34"/>
      <c r="N94" s="34"/>
      <c r="O94" s="34"/>
      <c r="P94" s="35"/>
      <c r="R94" s="33" t="s">
        <v>45</v>
      </c>
      <c r="S94" s="34"/>
      <c r="T94" s="34"/>
      <c r="U94" s="34"/>
      <c r="V94" s="35"/>
    </row>
    <row r="95" spans="2:28" ht="17.25" customHeight="1" thickBot="1" x14ac:dyDescent="0.35">
      <c r="B95" s="42"/>
      <c r="C95" s="43"/>
      <c r="D95" s="43"/>
      <c r="E95" s="44"/>
      <c r="G95" s="42"/>
      <c r="H95" s="43"/>
      <c r="I95" s="43"/>
      <c r="J95" s="44"/>
      <c r="L95" s="36"/>
      <c r="M95" s="37"/>
      <c r="N95" s="37"/>
      <c r="O95" s="37"/>
      <c r="P95" s="38"/>
      <c r="R95" s="36"/>
      <c r="S95" s="37"/>
      <c r="T95" s="37"/>
      <c r="U95" s="37"/>
      <c r="V95" s="38"/>
    </row>
    <row r="96" spans="2:28" ht="21" thickBot="1" x14ac:dyDescent="0.35">
      <c r="B96" s="2"/>
      <c r="C96" s="2"/>
      <c r="D96" s="2"/>
      <c r="E96" s="2"/>
      <c r="G96" s="2"/>
      <c r="H96" s="2"/>
      <c r="I96" s="2"/>
      <c r="J96" s="2"/>
      <c r="L96" s="20">
        <f>O98</f>
        <v>500000</v>
      </c>
      <c r="M96" s="45"/>
      <c r="N96" s="46"/>
      <c r="O96" s="46"/>
      <c r="P96" s="47"/>
      <c r="R96" s="20">
        <f>U98</f>
        <v>460000</v>
      </c>
      <c r="S96" s="45"/>
      <c r="T96" s="46"/>
      <c r="U96" s="46"/>
      <c r="V96" s="47"/>
    </row>
    <row r="97" spans="2:23" ht="21" thickBot="1" x14ac:dyDescent="0.35">
      <c r="B97" s="3" t="s">
        <v>0</v>
      </c>
      <c r="C97" s="3" t="s">
        <v>1</v>
      </c>
      <c r="D97" s="3" t="s">
        <v>2</v>
      </c>
      <c r="E97" s="4" t="s">
        <v>3</v>
      </c>
      <c r="G97" s="3" t="s">
        <v>0</v>
      </c>
      <c r="H97" s="3" t="s">
        <v>1</v>
      </c>
      <c r="I97" s="3" t="s">
        <v>2</v>
      </c>
      <c r="J97" s="4" t="s">
        <v>3</v>
      </c>
      <c r="L97" s="3" t="s">
        <v>15</v>
      </c>
      <c r="M97" s="3" t="s">
        <v>1</v>
      </c>
      <c r="N97" s="26" t="s">
        <v>195</v>
      </c>
      <c r="O97" s="24" t="s">
        <v>202</v>
      </c>
      <c r="P97" s="4" t="s">
        <v>3</v>
      </c>
      <c r="R97" s="3" t="s">
        <v>15</v>
      </c>
      <c r="S97" s="3" t="s">
        <v>1</v>
      </c>
      <c r="T97" s="26" t="s">
        <v>195</v>
      </c>
      <c r="U97" s="24" t="s">
        <v>202</v>
      </c>
      <c r="V97" s="4" t="s">
        <v>3</v>
      </c>
    </row>
    <row r="98" spans="2:23" ht="21" thickBot="1" x14ac:dyDescent="0.35">
      <c r="B98" s="5" t="s">
        <v>14</v>
      </c>
      <c r="C98" s="6">
        <v>0</v>
      </c>
      <c r="D98" s="7">
        <v>0</v>
      </c>
      <c r="E98" s="7">
        <f>C98*D98</f>
        <v>0</v>
      </c>
      <c r="G98" s="5" t="s">
        <v>14</v>
      </c>
      <c r="H98" s="6">
        <v>0</v>
      </c>
      <c r="I98" s="7">
        <v>0</v>
      </c>
      <c r="J98" s="7">
        <f>H98*I98</f>
        <v>0</v>
      </c>
      <c r="L98" s="5" t="s">
        <v>24</v>
      </c>
      <c r="M98" s="6">
        <v>30</v>
      </c>
      <c r="N98" s="27">
        <v>475000</v>
      </c>
      <c r="O98" s="25">
        <f>N98+25000</f>
        <v>500000</v>
      </c>
      <c r="P98" s="7">
        <f>M98*O98</f>
        <v>15000000</v>
      </c>
      <c r="R98" s="5" t="s">
        <v>24</v>
      </c>
      <c r="S98" s="6">
        <v>30</v>
      </c>
      <c r="T98" s="27">
        <v>435000</v>
      </c>
      <c r="U98" s="25">
        <f>T98+25000</f>
        <v>460000</v>
      </c>
      <c r="V98" s="7">
        <f>S98*U98</f>
        <v>13800000</v>
      </c>
    </row>
    <row r="99" spans="2:23" ht="21" thickBot="1" x14ac:dyDescent="0.35">
      <c r="B99" s="5" t="s">
        <v>4</v>
      </c>
      <c r="C99" s="6">
        <v>10</v>
      </c>
      <c r="D99" s="7">
        <v>255000</v>
      </c>
      <c r="E99" s="7">
        <f>C99*D99</f>
        <v>2550000</v>
      </c>
      <c r="G99" s="5" t="s">
        <v>4</v>
      </c>
      <c r="H99" s="6">
        <v>15</v>
      </c>
      <c r="I99" s="7">
        <v>230000</v>
      </c>
      <c r="J99" s="7">
        <f>H99*I99</f>
        <v>3450000</v>
      </c>
      <c r="L99" s="5" t="s">
        <v>22</v>
      </c>
      <c r="M99" s="6">
        <v>30</v>
      </c>
      <c r="N99" s="27">
        <f>N98-25000</f>
        <v>450000</v>
      </c>
      <c r="O99" s="25">
        <f>O98-25000</f>
        <v>475000</v>
      </c>
      <c r="P99" s="7">
        <f>M99*O99</f>
        <v>14250000</v>
      </c>
      <c r="R99" s="5" t="s">
        <v>22</v>
      </c>
      <c r="S99" s="6">
        <v>30</v>
      </c>
      <c r="T99" s="27">
        <f>T98-25000</f>
        <v>410000</v>
      </c>
      <c r="U99" s="25">
        <f>U98-25000</f>
        <v>435000</v>
      </c>
      <c r="V99" s="7">
        <f>S99*U99</f>
        <v>13050000</v>
      </c>
    </row>
    <row r="100" spans="2:23" ht="21" thickBot="1" x14ac:dyDescent="0.35">
      <c r="B100" s="5"/>
      <c r="C100" s="6"/>
      <c r="D100" s="7"/>
      <c r="E100" s="7"/>
      <c r="G100" s="5"/>
      <c r="H100" s="6"/>
      <c r="I100" s="7"/>
      <c r="J100" s="7"/>
      <c r="L100" s="21" t="s">
        <v>23</v>
      </c>
      <c r="M100" s="22">
        <v>30</v>
      </c>
      <c r="N100" s="22"/>
      <c r="O100" s="25">
        <f>P100/M100</f>
        <v>411866.66666666669</v>
      </c>
      <c r="P100" s="23">
        <f>P113</f>
        <v>12356000</v>
      </c>
      <c r="R100" s="21" t="s">
        <v>23</v>
      </c>
      <c r="S100" s="22">
        <v>30</v>
      </c>
      <c r="T100" s="22"/>
      <c r="U100" s="25">
        <f>V100/S100</f>
        <v>361866.66666666669</v>
      </c>
      <c r="V100" s="23">
        <f>V113</f>
        <v>10856000</v>
      </c>
    </row>
    <row r="101" spans="2:23" ht="21" thickBot="1" x14ac:dyDescent="0.35">
      <c r="B101" s="8" t="s">
        <v>5</v>
      </c>
      <c r="C101" s="9"/>
      <c r="D101" s="9"/>
      <c r="E101" s="10"/>
      <c r="G101" s="8" t="s">
        <v>5</v>
      </c>
      <c r="H101" s="9"/>
      <c r="I101" s="9"/>
      <c r="J101" s="10"/>
      <c r="L101" s="8" t="s">
        <v>5</v>
      </c>
      <c r="M101" s="9"/>
      <c r="N101" s="9"/>
      <c r="O101" s="9"/>
      <c r="P101" s="10">
        <f>P98</f>
        <v>15000000</v>
      </c>
      <c r="R101" s="8" t="s">
        <v>5</v>
      </c>
      <c r="S101" s="9"/>
      <c r="T101" s="9"/>
      <c r="U101" s="9"/>
      <c r="V101" s="10">
        <f>V98</f>
        <v>13800000</v>
      </c>
    </row>
    <row r="102" spans="2:23" ht="21" thickBot="1" x14ac:dyDescent="0.35">
      <c r="B102" s="5" t="s">
        <v>11</v>
      </c>
      <c r="C102" s="6">
        <v>1</v>
      </c>
      <c r="D102" s="11">
        <v>250000</v>
      </c>
      <c r="E102" s="7">
        <f t="shared" ref="E102:E103" si="38">C102*D102</f>
        <v>250000</v>
      </c>
      <c r="G102" s="5" t="s">
        <v>11</v>
      </c>
      <c r="H102" s="6">
        <v>1</v>
      </c>
      <c r="I102" s="11">
        <v>250000</v>
      </c>
      <c r="J102" s="7">
        <f t="shared" ref="J102:J103" si="39">H102*I102</f>
        <v>250000</v>
      </c>
      <c r="L102" s="5" t="s">
        <v>18</v>
      </c>
      <c r="M102" s="6">
        <v>1</v>
      </c>
      <c r="N102" s="6"/>
      <c r="O102" s="11">
        <v>440000</v>
      </c>
      <c r="P102" s="7">
        <f t="shared" ref="P102:P112" si="40">M102*O102</f>
        <v>440000</v>
      </c>
      <c r="R102" s="5" t="s">
        <v>18</v>
      </c>
      <c r="S102" s="6">
        <v>1</v>
      </c>
      <c r="T102" s="6"/>
      <c r="U102" s="11">
        <v>440000</v>
      </c>
      <c r="V102" s="7">
        <f t="shared" ref="V102:V112" si="41">S102*U102</f>
        <v>440000</v>
      </c>
    </row>
    <row r="103" spans="2:23" ht="21" thickBot="1" x14ac:dyDescent="0.35">
      <c r="B103" s="5" t="s">
        <v>6</v>
      </c>
      <c r="C103" s="5">
        <v>6</v>
      </c>
      <c r="D103" s="11">
        <v>8000</v>
      </c>
      <c r="E103" s="7">
        <f t="shared" si="38"/>
        <v>48000</v>
      </c>
      <c r="G103" s="5" t="s">
        <v>6</v>
      </c>
      <c r="H103" s="5">
        <v>6</v>
      </c>
      <c r="I103" s="11">
        <v>8000</v>
      </c>
      <c r="J103" s="7">
        <f t="shared" si="39"/>
        <v>48000</v>
      </c>
      <c r="L103" s="5" t="s">
        <v>25</v>
      </c>
      <c r="M103" s="5">
        <v>2</v>
      </c>
      <c r="N103" s="5"/>
      <c r="O103" s="11">
        <v>150000</v>
      </c>
      <c r="P103" s="7">
        <f t="shared" si="40"/>
        <v>300000</v>
      </c>
      <c r="R103" s="5" t="s">
        <v>25</v>
      </c>
      <c r="S103" s="5">
        <v>2</v>
      </c>
      <c r="T103" s="5"/>
      <c r="U103" s="11">
        <v>150000</v>
      </c>
      <c r="V103" s="7">
        <f t="shared" si="41"/>
        <v>300000</v>
      </c>
    </row>
    <row r="104" spans="2:23" ht="21" thickBot="1" x14ac:dyDescent="0.35">
      <c r="B104" s="5"/>
      <c r="C104" s="5"/>
      <c r="D104" s="11"/>
      <c r="E104" s="7"/>
      <c r="G104" s="5"/>
      <c r="H104" s="5"/>
      <c r="I104" s="11"/>
      <c r="J104" s="7"/>
      <c r="L104" s="5" t="s">
        <v>26</v>
      </c>
      <c r="M104" s="5">
        <v>1</v>
      </c>
      <c r="N104" s="5"/>
      <c r="O104" s="11">
        <v>150000</v>
      </c>
      <c r="P104" s="7">
        <f t="shared" si="40"/>
        <v>150000</v>
      </c>
      <c r="R104" s="5" t="s">
        <v>26</v>
      </c>
      <c r="S104" s="5">
        <v>1</v>
      </c>
      <c r="T104" s="5"/>
      <c r="U104" s="11">
        <v>150000</v>
      </c>
      <c r="V104" s="7">
        <f t="shared" si="41"/>
        <v>150000</v>
      </c>
    </row>
    <row r="105" spans="2:23" ht="21" thickBot="1" x14ac:dyDescent="0.35">
      <c r="B105" s="5" t="s">
        <v>7</v>
      </c>
      <c r="C105" s="6">
        <v>10</v>
      </c>
      <c r="D105" s="11">
        <v>25000</v>
      </c>
      <c r="E105" s="7">
        <f t="shared" ref="E105:E106" si="42">C105*D105</f>
        <v>250000</v>
      </c>
      <c r="G105" s="5" t="s">
        <v>7</v>
      </c>
      <c r="H105" s="6">
        <v>15</v>
      </c>
      <c r="I105" s="11">
        <v>25000</v>
      </c>
      <c r="J105" s="7">
        <f t="shared" ref="J105:J106" si="43">H105*I105</f>
        <v>375000</v>
      </c>
      <c r="L105" s="5" t="s">
        <v>17</v>
      </c>
      <c r="M105" s="6">
        <v>3</v>
      </c>
      <c r="N105" s="6"/>
      <c r="O105" s="11">
        <v>12000</v>
      </c>
      <c r="P105" s="7">
        <f t="shared" si="40"/>
        <v>36000</v>
      </c>
      <c r="Q105" s="14"/>
      <c r="R105" s="5" t="s">
        <v>17</v>
      </c>
      <c r="S105" s="6">
        <v>3</v>
      </c>
      <c r="T105" s="6"/>
      <c r="U105" s="11">
        <v>12000</v>
      </c>
      <c r="V105" s="7">
        <f t="shared" si="41"/>
        <v>36000</v>
      </c>
    </row>
    <row r="106" spans="2:23" ht="21" thickBot="1" x14ac:dyDescent="0.35">
      <c r="B106" s="5" t="s">
        <v>8</v>
      </c>
      <c r="C106" s="5">
        <v>10</v>
      </c>
      <c r="D106" s="11">
        <v>2000</v>
      </c>
      <c r="E106" s="7">
        <f t="shared" si="42"/>
        <v>20000</v>
      </c>
      <c r="G106" s="5" t="s">
        <v>8</v>
      </c>
      <c r="H106" s="5">
        <v>15</v>
      </c>
      <c r="I106" s="11">
        <v>2000</v>
      </c>
      <c r="J106" s="7">
        <f t="shared" si="43"/>
        <v>30000</v>
      </c>
      <c r="L106" s="5" t="s">
        <v>33</v>
      </c>
      <c r="M106" s="6">
        <v>30</v>
      </c>
      <c r="N106" s="6"/>
      <c r="O106" s="11">
        <v>16000</v>
      </c>
      <c r="P106" s="7">
        <f t="shared" si="40"/>
        <v>480000</v>
      </c>
      <c r="Q106" s="14"/>
      <c r="R106" s="5" t="s">
        <v>19</v>
      </c>
      <c r="S106" s="6">
        <v>30</v>
      </c>
      <c r="T106" s="6"/>
      <c r="U106" s="11">
        <v>16000</v>
      </c>
      <c r="V106" s="7">
        <f t="shared" si="41"/>
        <v>480000</v>
      </c>
      <c r="W106" s="1">
        <v>22</v>
      </c>
    </row>
    <row r="107" spans="2:23" ht="21" thickBot="1" x14ac:dyDescent="0.35">
      <c r="B107" s="5"/>
      <c r="C107" s="5"/>
      <c r="D107" s="11"/>
      <c r="E107" s="7"/>
      <c r="G107" s="5"/>
      <c r="H107" s="5"/>
      <c r="I107" s="11"/>
      <c r="J107" s="7"/>
      <c r="L107" s="5" t="s">
        <v>34</v>
      </c>
      <c r="M107" s="6">
        <v>30</v>
      </c>
      <c r="N107" s="6"/>
      <c r="O107" s="11">
        <v>6000</v>
      </c>
      <c r="P107" s="7">
        <f t="shared" si="40"/>
        <v>180000</v>
      </c>
      <c r="Q107" s="14"/>
      <c r="R107" s="5" t="s">
        <v>21</v>
      </c>
      <c r="S107" s="6">
        <v>30</v>
      </c>
      <c r="T107" s="6"/>
      <c r="U107" s="11">
        <v>6000</v>
      </c>
      <c r="V107" s="7">
        <f t="shared" si="41"/>
        <v>180000</v>
      </c>
    </row>
    <row r="108" spans="2:23" ht="21" thickBot="1" x14ac:dyDescent="0.35">
      <c r="B108" s="5" t="s">
        <v>10</v>
      </c>
      <c r="C108" s="5">
        <v>6</v>
      </c>
      <c r="D108" s="11">
        <v>90000</v>
      </c>
      <c r="E108" s="7">
        <f t="shared" ref="E108" si="44">C108*D108</f>
        <v>540000</v>
      </c>
      <c r="F108" s="13" t="s">
        <v>9</v>
      </c>
      <c r="G108" s="5" t="s">
        <v>10</v>
      </c>
      <c r="H108" s="5">
        <v>9</v>
      </c>
      <c r="I108" s="11">
        <v>90000</v>
      </c>
      <c r="J108" s="7">
        <f t="shared" ref="J108" si="45">H108*I108</f>
        <v>810000</v>
      </c>
      <c r="L108" s="5" t="s">
        <v>27</v>
      </c>
      <c r="M108" s="6">
        <v>32</v>
      </c>
      <c r="N108" s="6"/>
      <c r="O108" s="11">
        <v>45000</v>
      </c>
      <c r="P108" s="7">
        <f t="shared" si="40"/>
        <v>1440000</v>
      </c>
      <c r="Q108" s="14"/>
      <c r="R108" s="5" t="s">
        <v>27</v>
      </c>
      <c r="S108" s="6">
        <v>32</v>
      </c>
      <c r="T108" s="6"/>
      <c r="U108" s="11">
        <v>45000</v>
      </c>
      <c r="V108" s="7">
        <f t="shared" si="41"/>
        <v>1440000</v>
      </c>
    </row>
    <row r="109" spans="2:23" ht="21" thickBot="1" x14ac:dyDescent="0.35">
      <c r="B109" s="5"/>
      <c r="C109" s="5"/>
      <c r="D109" s="11"/>
      <c r="E109" s="7"/>
      <c r="G109" s="5"/>
      <c r="H109" s="5"/>
      <c r="I109" s="11"/>
      <c r="J109" s="7"/>
      <c r="L109" s="5" t="s">
        <v>28</v>
      </c>
      <c r="M109" s="6">
        <v>32</v>
      </c>
      <c r="N109" s="6"/>
      <c r="O109" s="11">
        <v>45000</v>
      </c>
      <c r="P109" s="7">
        <f t="shared" si="40"/>
        <v>1440000</v>
      </c>
      <c r="Q109" s="14"/>
      <c r="R109" s="5" t="s">
        <v>28</v>
      </c>
      <c r="S109" s="6">
        <v>32</v>
      </c>
      <c r="T109" s="6"/>
      <c r="U109" s="11">
        <v>45000</v>
      </c>
      <c r="V109" s="7">
        <f t="shared" si="41"/>
        <v>1440000</v>
      </c>
    </row>
    <row r="110" spans="2:23" ht="21" thickBot="1" x14ac:dyDescent="0.35">
      <c r="B110" s="5"/>
      <c r="C110" s="5"/>
      <c r="D110" s="11"/>
      <c r="E110" s="7"/>
      <c r="G110" s="5"/>
      <c r="H110" s="5"/>
      <c r="I110" s="11"/>
      <c r="J110" s="7"/>
      <c r="L110" s="5" t="s">
        <v>35</v>
      </c>
      <c r="M110" s="6">
        <v>30</v>
      </c>
      <c r="N110" s="6"/>
      <c r="O110" s="11">
        <v>31000</v>
      </c>
      <c r="P110" s="7">
        <f t="shared" si="40"/>
        <v>930000</v>
      </c>
      <c r="Q110" s="14"/>
      <c r="R110" s="5" t="s">
        <v>35</v>
      </c>
      <c r="S110" s="6">
        <v>30</v>
      </c>
      <c r="T110" s="6"/>
      <c r="U110" s="11">
        <v>31000</v>
      </c>
      <c r="V110" s="7">
        <f t="shared" si="41"/>
        <v>930000</v>
      </c>
    </row>
    <row r="111" spans="2:23" ht="21" customHeight="1" thickBot="1" x14ac:dyDescent="0.35">
      <c r="B111" s="5"/>
      <c r="C111" s="5"/>
      <c r="D111" s="11"/>
      <c r="E111" s="7"/>
      <c r="G111" s="5"/>
      <c r="H111" s="5"/>
      <c r="I111" s="11"/>
      <c r="J111" s="7"/>
      <c r="L111" s="5" t="s">
        <v>30</v>
      </c>
      <c r="M111" s="6">
        <v>15</v>
      </c>
      <c r="N111" s="6"/>
      <c r="O111" s="11">
        <v>410000</v>
      </c>
      <c r="P111" s="7">
        <f t="shared" si="40"/>
        <v>6150000</v>
      </c>
      <c r="Q111" s="14"/>
      <c r="R111" s="5" t="s">
        <v>36</v>
      </c>
      <c r="S111" s="6">
        <v>15</v>
      </c>
      <c r="T111" s="6"/>
      <c r="U111" s="11">
        <v>310000</v>
      </c>
      <c r="V111" s="7">
        <f t="shared" si="41"/>
        <v>4650000</v>
      </c>
    </row>
    <row r="112" spans="2:23" ht="21" thickBot="1" x14ac:dyDescent="0.35">
      <c r="B112" s="5"/>
      <c r="C112" s="5"/>
      <c r="D112" s="11"/>
      <c r="E112" s="7"/>
      <c r="G112" s="5"/>
      <c r="H112" s="5"/>
      <c r="I112" s="11"/>
      <c r="J112" s="7"/>
      <c r="L112" s="5" t="s">
        <v>29</v>
      </c>
      <c r="M112" s="6">
        <v>30</v>
      </c>
      <c r="N112" s="6"/>
      <c r="O112" s="11">
        <v>27000</v>
      </c>
      <c r="P112" s="7">
        <f t="shared" si="40"/>
        <v>810000</v>
      </c>
      <c r="Q112" s="14"/>
      <c r="R112" s="5" t="s">
        <v>29</v>
      </c>
      <c r="S112" s="6">
        <v>30</v>
      </c>
      <c r="T112" s="6"/>
      <c r="U112" s="11">
        <v>27000</v>
      </c>
      <c r="V112" s="7">
        <f t="shared" si="41"/>
        <v>810000</v>
      </c>
    </row>
    <row r="113" spans="2:22" ht="21" thickBot="1" x14ac:dyDescent="0.35">
      <c r="B113" s="12"/>
      <c r="C113" s="5"/>
      <c r="D113" s="11">
        <v>0</v>
      </c>
      <c r="E113" s="7">
        <f t="shared" ref="E113" si="46">C113*D113</f>
        <v>0</v>
      </c>
      <c r="G113" s="12"/>
      <c r="H113" s="5"/>
      <c r="I113" s="11">
        <v>0</v>
      </c>
      <c r="J113" s="7">
        <f t="shared" ref="J113" si="47">H113*I113</f>
        <v>0</v>
      </c>
      <c r="L113" s="8" t="s">
        <v>5</v>
      </c>
      <c r="M113" s="9"/>
      <c r="N113" s="9"/>
      <c r="O113" s="9"/>
      <c r="P113" s="10">
        <f>SUM(P102:P112)</f>
        <v>12356000</v>
      </c>
      <c r="Q113" s="14"/>
      <c r="R113" s="8" t="s">
        <v>5</v>
      </c>
      <c r="S113" s="9"/>
      <c r="T113" s="9"/>
      <c r="U113" s="9"/>
      <c r="V113" s="10">
        <f>SUM(V102:V112)</f>
        <v>10856000</v>
      </c>
    </row>
    <row r="114" spans="2:22" ht="24.75" customHeight="1" thickBot="1" x14ac:dyDescent="0.35">
      <c r="B114" s="8" t="s">
        <v>5</v>
      </c>
      <c r="C114" s="9"/>
      <c r="D114" s="9"/>
      <c r="E114" s="10">
        <f>SUM(E102:E113)</f>
        <v>1108000</v>
      </c>
      <c r="G114" s="8" t="s">
        <v>5</v>
      </c>
      <c r="H114" s="9"/>
      <c r="I114" s="9"/>
      <c r="J114" s="10">
        <f>SUM(J102:J113)</f>
        <v>1513000</v>
      </c>
      <c r="L114" s="15" t="s">
        <v>16</v>
      </c>
      <c r="M114" s="16"/>
      <c r="N114" s="16"/>
      <c r="O114" s="16"/>
      <c r="P114" s="17">
        <f>P101-P113</f>
        <v>2644000</v>
      </c>
      <c r="R114" s="15" t="s">
        <v>16</v>
      </c>
      <c r="S114" s="16"/>
      <c r="T114" s="16"/>
      <c r="U114" s="16"/>
      <c r="V114" s="17">
        <f>V101-V113</f>
        <v>2944000</v>
      </c>
    </row>
  </sheetData>
  <mergeCells count="38">
    <mergeCell ref="M4:P4"/>
    <mergeCell ref="S4:V4"/>
    <mergeCell ref="Y4:AB4"/>
    <mergeCell ref="B2:E3"/>
    <mergeCell ref="G2:J3"/>
    <mergeCell ref="L2:P3"/>
    <mergeCell ref="R2:V3"/>
    <mergeCell ref="X2:AB3"/>
    <mergeCell ref="B25:E26"/>
    <mergeCell ref="G25:J26"/>
    <mergeCell ref="L25:P26"/>
    <mergeCell ref="R25:V26"/>
    <mergeCell ref="X25:AB26"/>
    <mergeCell ref="M27:P27"/>
    <mergeCell ref="S27:V27"/>
    <mergeCell ref="Y27:AB27"/>
    <mergeCell ref="B48:E49"/>
    <mergeCell ref="G48:J49"/>
    <mergeCell ref="L48:P49"/>
    <mergeCell ref="R48:V49"/>
    <mergeCell ref="X48:AB49"/>
    <mergeCell ref="Y50:AB50"/>
    <mergeCell ref="B71:E72"/>
    <mergeCell ref="G71:J72"/>
    <mergeCell ref="L71:P72"/>
    <mergeCell ref="R71:V72"/>
    <mergeCell ref="X71:AB72"/>
    <mergeCell ref="B94:E95"/>
    <mergeCell ref="G94:J95"/>
    <mergeCell ref="L94:P95"/>
    <mergeCell ref="R94:V95"/>
    <mergeCell ref="M50:P50"/>
    <mergeCell ref="S50:V50"/>
    <mergeCell ref="M96:P96"/>
    <mergeCell ref="S96:V96"/>
    <mergeCell ref="M73:P73"/>
    <mergeCell ref="S73:V73"/>
    <mergeCell ref="Y73:AB73"/>
  </mergeCells>
  <phoneticPr fontId="1" type="noConversion"/>
  <pageMargins left="0.39370078740157483" right="0.39370078740157483" top="0.39370078740157483" bottom="0.39370078740157483" header="0.31496062992125984" footer="0.31496062992125984"/>
  <pageSetup paperSize="9" scale="2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1:AN124"/>
  <sheetViews>
    <sheetView topLeftCell="K1" zoomScale="55" zoomScaleNormal="55" zoomScaleSheetLayoutView="25" workbookViewId="0">
      <selection activeCell="O5" sqref="O5"/>
    </sheetView>
  </sheetViews>
  <sheetFormatPr defaultRowHeight="16.5" x14ac:dyDescent="0.3"/>
  <cols>
    <col min="1" max="1" width="0" style="1" hidden="1" customWidth="1"/>
    <col min="2" max="2" width="30.125" style="1" hidden="1" customWidth="1"/>
    <col min="3" max="3" width="9.875" style="1" hidden="1" customWidth="1"/>
    <col min="4" max="4" width="15.625" style="1" hidden="1" customWidth="1"/>
    <col min="5" max="5" width="38.5" style="1" hidden="1" customWidth="1"/>
    <col min="6" max="6" width="11" style="13" hidden="1" customWidth="1"/>
    <col min="7" max="7" width="30.125" style="1" hidden="1" customWidth="1"/>
    <col min="8" max="8" width="9.875" style="1" hidden="1" customWidth="1"/>
    <col min="9" max="9" width="15.625" style="1" hidden="1" customWidth="1"/>
    <col min="10" max="10" width="38.5" style="1" hidden="1" customWidth="1"/>
    <col min="11" max="11" width="3.25" style="13" customWidth="1"/>
    <col min="12" max="12" width="37.75" style="1" customWidth="1"/>
    <col min="13" max="13" width="9.875" style="1" customWidth="1"/>
    <col min="14" max="14" width="13.375" style="1" customWidth="1"/>
    <col min="15" max="15" width="15.625" style="1" customWidth="1"/>
    <col min="16" max="16" width="23.375" style="1" customWidth="1"/>
    <col min="17" max="17" width="9" style="1"/>
    <col min="18" max="18" width="37.375" style="1" customWidth="1"/>
    <col min="19" max="19" width="9.875" style="1" customWidth="1"/>
    <col min="20" max="20" width="13.375" style="1" customWidth="1"/>
    <col min="21" max="21" width="15.625" style="1" customWidth="1"/>
    <col min="22" max="22" width="23.375" style="1" customWidth="1"/>
    <col min="23" max="23" width="9" style="1"/>
    <col min="24" max="24" width="35.75" style="1" customWidth="1"/>
    <col min="25" max="25" width="9.875" style="1" customWidth="1"/>
    <col min="26" max="26" width="13.375" style="1" customWidth="1"/>
    <col min="27" max="27" width="15.625" style="1" customWidth="1"/>
    <col min="28" max="28" width="23.375" style="1" customWidth="1"/>
    <col min="29" max="29" width="9" style="1"/>
    <col min="30" max="30" width="35.75" style="1" customWidth="1"/>
    <col min="31" max="31" width="9.875" style="1" customWidth="1"/>
    <col min="32" max="32" width="13.375" style="1" customWidth="1"/>
    <col min="33" max="33" width="15.625" style="1" customWidth="1"/>
    <col min="34" max="34" width="23.375" style="1" customWidth="1"/>
    <col min="35" max="35" width="9" style="1"/>
    <col min="36" max="36" width="28.5" style="1" customWidth="1"/>
    <col min="37" max="16384" width="9" style="1"/>
  </cols>
  <sheetData>
    <row r="1" spans="2:40" ht="32.25" customHeight="1" thickBot="1" x14ac:dyDescent="0.35">
      <c r="L1" s="18"/>
      <c r="R1" s="18"/>
      <c r="X1" s="18"/>
      <c r="AD1" s="18"/>
    </row>
    <row r="2" spans="2:40" ht="16.5" customHeight="1" x14ac:dyDescent="0.3">
      <c r="B2" s="39" t="s">
        <v>13</v>
      </c>
      <c r="C2" s="40"/>
      <c r="D2" s="40"/>
      <c r="E2" s="41"/>
      <c r="G2" s="39" t="s">
        <v>12</v>
      </c>
      <c r="H2" s="40"/>
      <c r="I2" s="40"/>
      <c r="J2" s="41"/>
      <c r="L2" s="33" t="s">
        <v>55</v>
      </c>
      <c r="M2" s="34"/>
      <c r="N2" s="34"/>
      <c r="O2" s="34"/>
      <c r="P2" s="35"/>
      <c r="R2" s="33" t="s">
        <v>56</v>
      </c>
      <c r="S2" s="34"/>
      <c r="T2" s="34"/>
      <c r="U2" s="34"/>
      <c r="V2" s="35"/>
      <c r="X2" s="33" t="s">
        <v>31</v>
      </c>
      <c r="Y2" s="34"/>
      <c r="Z2" s="34"/>
      <c r="AA2" s="34"/>
      <c r="AB2" s="35"/>
      <c r="AD2" s="33" t="s">
        <v>57</v>
      </c>
      <c r="AE2" s="34"/>
      <c r="AF2" s="34"/>
      <c r="AG2" s="34"/>
      <c r="AH2" s="35"/>
    </row>
    <row r="3" spans="2:40" ht="17.25" customHeight="1" thickBot="1" x14ac:dyDescent="0.35">
      <c r="B3" s="42"/>
      <c r="C3" s="43"/>
      <c r="D3" s="43"/>
      <c r="E3" s="44"/>
      <c r="G3" s="42"/>
      <c r="H3" s="43"/>
      <c r="I3" s="43"/>
      <c r="J3" s="44"/>
      <c r="L3" s="36"/>
      <c r="M3" s="37"/>
      <c r="N3" s="37"/>
      <c r="O3" s="37"/>
      <c r="P3" s="38"/>
      <c r="R3" s="36"/>
      <c r="S3" s="37"/>
      <c r="T3" s="37"/>
      <c r="U3" s="37"/>
      <c r="V3" s="38"/>
      <c r="X3" s="36"/>
      <c r="Y3" s="37"/>
      <c r="Z3" s="37"/>
      <c r="AA3" s="37"/>
      <c r="AB3" s="38"/>
      <c r="AD3" s="36"/>
      <c r="AE3" s="37"/>
      <c r="AF3" s="37"/>
      <c r="AG3" s="37"/>
      <c r="AH3" s="38"/>
    </row>
    <row r="4" spans="2:40" ht="21" thickBot="1" x14ac:dyDescent="0.35">
      <c r="B4" s="3" t="s">
        <v>0</v>
      </c>
      <c r="C4" s="3" t="s">
        <v>1</v>
      </c>
      <c r="D4" s="3" t="s">
        <v>2</v>
      </c>
      <c r="E4" s="4" t="s">
        <v>3</v>
      </c>
      <c r="G4" s="3" t="s">
        <v>0</v>
      </c>
      <c r="H4" s="3" t="s">
        <v>1</v>
      </c>
      <c r="I4" s="3" t="s">
        <v>2</v>
      </c>
      <c r="J4" s="4" t="s">
        <v>3</v>
      </c>
      <c r="L4" s="3" t="s">
        <v>15</v>
      </c>
      <c r="M4" s="3" t="s">
        <v>1</v>
      </c>
      <c r="N4" s="26" t="s">
        <v>195</v>
      </c>
      <c r="O4" s="24" t="s">
        <v>202</v>
      </c>
      <c r="P4" s="4" t="s">
        <v>3</v>
      </c>
      <c r="R4" s="3" t="s">
        <v>15</v>
      </c>
      <c r="S4" s="3" t="s">
        <v>1</v>
      </c>
      <c r="T4" s="26" t="s">
        <v>195</v>
      </c>
      <c r="U4" s="24" t="s">
        <v>202</v>
      </c>
      <c r="V4" s="4" t="s">
        <v>3</v>
      </c>
      <c r="X4" s="3" t="s">
        <v>15</v>
      </c>
      <c r="Y4" s="3" t="s">
        <v>1</v>
      </c>
      <c r="Z4" s="26" t="s">
        <v>195</v>
      </c>
      <c r="AA4" s="24" t="s">
        <v>202</v>
      </c>
      <c r="AB4" s="4" t="s">
        <v>3</v>
      </c>
      <c r="AD4" s="3" t="s">
        <v>15</v>
      </c>
      <c r="AE4" s="3" t="s">
        <v>1</v>
      </c>
      <c r="AF4" s="26" t="s">
        <v>195</v>
      </c>
      <c r="AG4" s="24" t="s">
        <v>202</v>
      </c>
      <c r="AH4" s="4" t="s">
        <v>3</v>
      </c>
    </row>
    <row r="5" spans="2:40" ht="21" thickBot="1" x14ac:dyDescent="0.35">
      <c r="B5" s="5" t="s">
        <v>14</v>
      </c>
      <c r="C5" s="6">
        <v>0</v>
      </c>
      <c r="D5" s="7">
        <v>0</v>
      </c>
      <c r="E5" s="7">
        <f>C5*D5</f>
        <v>0</v>
      </c>
      <c r="G5" s="5" t="s">
        <v>14</v>
      </c>
      <c r="H5" s="6">
        <v>0</v>
      </c>
      <c r="I5" s="7">
        <v>0</v>
      </c>
      <c r="J5" s="7">
        <f>H5*I5</f>
        <v>0</v>
      </c>
      <c r="L5" s="5" t="s">
        <v>24</v>
      </c>
      <c r="M5" s="6">
        <v>30</v>
      </c>
      <c r="N5" s="27">
        <v>420000</v>
      </c>
      <c r="O5" s="25">
        <f>N5+35000</f>
        <v>455000</v>
      </c>
      <c r="P5" s="7">
        <f>M5*O5</f>
        <v>13650000</v>
      </c>
      <c r="R5" s="5" t="s">
        <v>24</v>
      </c>
      <c r="S5" s="6">
        <v>30</v>
      </c>
      <c r="T5" s="27">
        <v>435000</v>
      </c>
      <c r="U5" s="25">
        <f>T5+35000</f>
        <v>470000</v>
      </c>
      <c r="V5" s="7">
        <f>S5*U5</f>
        <v>14100000</v>
      </c>
      <c r="X5" s="5" t="s">
        <v>24</v>
      </c>
      <c r="Y5" s="6">
        <v>30</v>
      </c>
      <c r="Z5" s="27">
        <v>455000</v>
      </c>
      <c r="AA5" s="25">
        <f>Z5+58000</f>
        <v>513000</v>
      </c>
      <c r="AB5" s="7">
        <f>Y5*AA5</f>
        <v>15390000</v>
      </c>
      <c r="AD5" s="5" t="s">
        <v>24</v>
      </c>
      <c r="AE5" s="6">
        <v>30</v>
      </c>
      <c r="AF5" s="27">
        <v>445000</v>
      </c>
      <c r="AG5" s="25">
        <f>AF5+58000</f>
        <v>503000</v>
      </c>
      <c r="AH5" s="7">
        <f>AE5*AG5</f>
        <v>15090000</v>
      </c>
      <c r="AJ5" s="30"/>
      <c r="AK5" s="48" t="s">
        <v>198</v>
      </c>
      <c r="AL5" s="48"/>
      <c r="AM5" s="48"/>
      <c r="AN5" s="48"/>
    </row>
    <row r="6" spans="2:40" ht="21" thickBot="1" x14ac:dyDescent="0.35">
      <c r="B6" s="5" t="s">
        <v>4</v>
      </c>
      <c r="C6" s="6">
        <v>10</v>
      </c>
      <c r="D6" s="7">
        <v>255000</v>
      </c>
      <c r="E6" s="7">
        <f>C6*D6</f>
        <v>2550000</v>
      </c>
      <c r="G6" s="5" t="s">
        <v>4</v>
      </c>
      <c r="H6" s="6">
        <v>15</v>
      </c>
      <c r="I6" s="7">
        <v>230000</v>
      </c>
      <c r="J6" s="7">
        <f>H6*I6</f>
        <v>3450000</v>
      </c>
      <c r="L6" s="5" t="s">
        <v>22</v>
      </c>
      <c r="M6" s="6">
        <v>30</v>
      </c>
      <c r="N6" s="27">
        <f>N5-35000</f>
        <v>385000</v>
      </c>
      <c r="O6" s="25">
        <f>O5-35000</f>
        <v>420000</v>
      </c>
      <c r="P6" s="7">
        <f>M6*O6</f>
        <v>12600000</v>
      </c>
      <c r="R6" s="5" t="s">
        <v>22</v>
      </c>
      <c r="S6" s="6">
        <v>30</v>
      </c>
      <c r="T6" s="27">
        <f>T5-35000</f>
        <v>400000</v>
      </c>
      <c r="U6" s="25">
        <f>U5-35000</f>
        <v>435000</v>
      </c>
      <c r="V6" s="7">
        <f>S6*U6</f>
        <v>13050000</v>
      </c>
      <c r="X6" s="5" t="s">
        <v>22</v>
      </c>
      <c r="Y6" s="6">
        <v>30</v>
      </c>
      <c r="Z6" s="27">
        <f>Z5-35000</f>
        <v>420000</v>
      </c>
      <c r="AA6" s="25">
        <f>AA5-35000</f>
        <v>478000</v>
      </c>
      <c r="AB6" s="7">
        <f>Y6*AA6</f>
        <v>14340000</v>
      </c>
      <c r="AD6" s="5" t="s">
        <v>22</v>
      </c>
      <c r="AE6" s="6">
        <v>30</v>
      </c>
      <c r="AF6" s="27">
        <f>AF5-35000</f>
        <v>410000</v>
      </c>
      <c r="AG6" s="25">
        <f>AG5-35000</f>
        <v>468000</v>
      </c>
      <c r="AH6" s="7">
        <f>AE6*AG6</f>
        <v>14040000</v>
      </c>
      <c r="AJ6" s="31"/>
      <c r="AK6" s="48" t="s">
        <v>199</v>
      </c>
      <c r="AL6" s="48"/>
      <c r="AM6" s="48"/>
      <c r="AN6" s="48"/>
    </row>
    <row r="7" spans="2:40" ht="21" thickBot="1" x14ac:dyDescent="0.35">
      <c r="B7" s="5"/>
      <c r="C7" s="6"/>
      <c r="D7" s="7"/>
      <c r="E7" s="7"/>
      <c r="G7" s="5"/>
      <c r="H7" s="6"/>
      <c r="I7" s="7"/>
      <c r="J7" s="7"/>
      <c r="L7" s="21" t="s">
        <v>23</v>
      </c>
      <c r="M7" s="22">
        <v>30</v>
      </c>
      <c r="N7" s="22"/>
      <c r="O7" s="25">
        <f>P7/M7</f>
        <v>349866.66666666669</v>
      </c>
      <c r="P7" s="23">
        <f>P23</f>
        <v>10496000</v>
      </c>
      <c r="R7" s="21" t="s">
        <v>23</v>
      </c>
      <c r="S7" s="22">
        <v>30</v>
      </c>
      <c r="T7" s="22"/>
      <c r="U7" s="25">
        <f>V7/S7</f>
        <v>354866.66666666669</v>
      </c>
      <c r="V7" s="23">
        <f>V23</f>
        <v>10646000</v>
      </c>
      <c r="X7" s="21" t="s">
        <v>23</v>
      </c>
      <c r="Y7" s="22">
        <v>30</v>
      </c>
      <c r="Z7" s="22"/>
      <c r="AA7" s="25">
        <f>AB7/Y7</f>
        <v>387366.66666666669</v>
      </c>
      <c r="AB7" s="23">
        <f>AB23</f>
        <v>11621000</v>
      </c>
      <c r="AD7" s="21" t="s">
        <v>23</v>
      </c>
      <c r="AE7" s="22">
        <v>30</v>
      </c>
      <c r="AF7" s="22"/>
      <c r="AG7" s="25">
        <f>AH7/AE7</f>
        <v>379866.66666666669</v>
      </c>
      <c r="AH7" s="23">
        <f>AH23</f>
        <v>11396000</v>
      </c>
    </row>
    <row r="8" spans="2:40" ht="21" thickBot="1" x14ac:dyDescent="0.35">
      <c r="B8" s="8" t="s">
        <v>5</v>
      </c>
      <c r="C8" s="9"/>
      <c r="D8" s="9"/>
      <c r="E8" s="10"/>
      <c r="G8" s="8" t="s">
        <v>5</v>
      </c>
      <c r="H8" s="9"/>
      <c r="I8" s="9"/>
      <c r="J8" s="10"/>
      <c r="L8" s="8" t="s">
        <v>5</v>
      </c>
      <c r="M8" s="9"/>
      <c r="N8" s="9"/>
      <c r="O8" s="9"/>
      <c r="P8" s="10">
        <f>P5</f>
        <v>13650000</v>
      </c>
      <c r="R8" s="8" t="s">
        <v>5</v>
      </c>
      <c r="S8" s="9"/>
      <c r="T8" s="9"/>
      <c r="U8" s="9"/>
      <c r="V8" s="10">
        <f>V5</f>
        <v>14100000</v>
      </c>
      <c r="X8" s="8" t="s">
        <v>5</v>
      </c>
      <c r="Y8" s="9"/>
      <c r="Z8" s="9"/>
      <c r="AA8" s="9"/>
      <c r="AB8" s="10">
        <f>AB5</f>
        <v>15390000</v>
      </c>
      <c r="AD8" s="8" t="s">
        <v>5</v>
      </c>
      <c r="AE8" s="9"/>
      <c r="AF8" s="9"/>
      <c r="AG8" s="9"/>
      <c r="AH8" s="10">
        <f>AH5</f>
        <v>15090000</v>
      </c>
    </row>
    <row r="9" spans="2:40" ht="21" thickBot="1" x14ac:dyDescent="0.35">
      <c r="B9" s="5" t="s">
        <v>11</v>
      </c>
      <c r="C9" s="6">
        <v>1</v>
      </c>
      <c r="D9" s="11">
        <v>250000</v>
      </c>
      <c r="E9" s="7">
        <f t="shared" ref="E9:E23" si="0">C9*D9</f>
        <v>250000</v>
      </c>
      <c r="G9" s="5" t="s">
        <v>11</v>
      </c>
      <c r="H9" s="6">
        <v>1</v>
      </c>
      <c r="I9" s="11">
        <v>250000</v>
      </c>
      <c r="J9" s="7">
        <f t="shared" ref="J9:J23" si="1">H9*I9</f>
        <v>250000</v>
      </c>
      <c r="L9" s="5" t="s">
        <v>18</v>
      </c>
      <c r="M9" s="6">
        <v>1</v>
      </c>
      <c r="N9" s="6"/>
      <c r="O9" s="11">
        <v>440000</v>
      </c>
      <c r="P9" s="7">
        <f t="shared" ref="P9:P22" si="2">M9*O9</f>
        <v>440000</v>
      </c>
      <c r="R9" s="5" t="s">
        <v>18</v>
      </c>
      <c r="S9" s="6">
        <v>1</v>
      </c>
      <c r="T9" s="6"/>
      <c r="U9" s="11">
        <v>440000</v>
      </c>
      <c r="V9" s="7">
        <f t="shared" ref="V9:V22" si="3">S9*U9</f>
        <v>440000</v>
      </c>
      <c r="X9" s="5" t="s">
        <v>18</v>
      </c>
      <c r="Y9" s="6">
        <v>1</v>
      </c>
      <c r="Z9" s="6"/>
      <c r="AA9" s="11">
        <v>440000</v>
      </c>
      <c r="AB9" s="7">
        <f t="shared" ref="AB9:AB22" si="4">Y9*AA9</f>
        <v>440000</v>
      </c>
      <c r="AD9" s="5" t="s">
        <v>18</v>
      </c>
      <c r="AE9" s="6">
        <v>1</v>
      </c>
      <c r="AF9" s="6"/>
      <c r="AG9" s="11">
        <v>440000</v>
      </c>
      <c r="AH9" s="7">
        <f t="shared" ref="AH9:AH22" si="5">AE9*AG9</f>
        <v>440000</v>
      </c>
    </row>
    <row r="10" spans="2:40" ht="21" thickBot="1" x14ac:dyDescent="0.35">
      <c r="B10" s="5" t="s">
        <v>6</v>
      </c>
      <c r="C10" s="5">
        <v>6</v>
      </c>
      <c r="D10" s="11">
        <v>8000</v>
      </c>
      <c r="E10" s="7">
        <f t="shared" si="0"/>
        <v>48000</v>
      </c>
      <c r="G10" s="5" t="s">
        <v>6</v>
      </c>
      <c r="H10" s="5">
        <v>6</v>
      </c>
      <c r="I10" s="11">
        <v>8000</v>
      </c>
      <c r="J10" s="7">
        <f t="shared" si="1"/>
        <v>48000</v>
      </c>
      <c r="L10" s="5" t="s">
        <v>25</v>
      </c>
      <c r="M10" s="5">
        <v>2</v>
      </c>
      <c r="N10" s="5"/>
      <c r="O10" s="11">
        <v>150000</v>
      </c>
      <c r="P10" s="7">
        <f t="shared" si="2"/>
        <v>300000</v>
      </c>
      <c r="R10" s="5" t="s">
        <v>25</v>
      </c>
      <c r="S10" s="5">
        <v>2</v>
      </c>
      <c r="T10" s="5"/>
      <c r="U10" s="11">
        <v>150000</v>
      </c>
      <c r="V10" s="7">
        <f t="shared" si="3"/>
        <v>300000</v>
      </c>
      <c r="X10" s="5" t="s">
        <v>25</v>
      </c>
      <c r="Y10" s="5">
        <v>2</v>
      </c>
      <c r="Z10" s="5"/>
      <c r="AA10" s="11">
        <v>150000</v>
      </c>
      <c r="AB10" s="7">
        <f t="shared" si="4"/>
        <v>300000</v>
      </c>
      <c r="AD10" s="5" t="s">
        <v>25</v>
      </c>
      <c r="AE10" s="5">
        <v>2</v>
      </c>
      <c r="AF10" s="5"/>
      <c r="AG10" s="11">
        <v>150000</v>
      </c>
      <c r="AH10" s="7">
        <f t="shared" si="5"/>
        <v>300000</v>
      </c>
    </row>
    <row r="11" spans="2:40" ht="21" thickBot="1" x14ac:dyDescent="0.35">
      <c r="B11" s="5"/>
      <c r="C11" s="5"/>
      <c r="D11" s="11"/>
      <c r="E11" s="7"/>
      <c r="G11" s="5"/>
      <c r="H11" s="5"/>
      <c r="I11" s="11"/>
      <c r="J11" s="7"/>
      <c r="L11" s="5" t="s">
        <v>26</v>
      </c>
      <c r="M11" s="5">
        <v>1</v>
      </c>
      <c r="N11" s="5"/>
      <c r="O11" s="11">
        <v>150000</v>
      </c>
      <c r="P11" s="7">
        <f t="shared" si="2"/>
        <v>150000</v>
      </c>
      <c r="R11" s="5" t="s">
        <v>26</v>
      </c>
      <c r="S11" s="5">
        <v>1</v>
      </c>
      <c r="T11" s="5"/>
      <c r="U11" s="11">
        <v>150000</v>
      </c>
      <c r="V11" s="7">
        <f t="shared" si="3"/>
        <v>150000</v>
      </c>
      <c r="X11" s="5" t="s">
        <v>26</v>
      </c>
      <c r="Y11" s="5">
        <v>1</v>
      </c>
      <c r="Z11" s="5"/>
      <c r="AA11" s="11">
        <v>150000</v>
      </c>
      <c r="AB11" s="7">
        <f t="shared" si="4"/>
        <v>150000</v>
      </c>
      <c r="AD11" s="5" t="s">
        <v>26</v>
      </c>
      <c r="AE11" s="5">
        <v>1</v>
      </c>
      <c r="AF11" s="5"/>
      <c r="AG11" s="11">
        <v>150000</v>
      </c>
      <c r="AH11" s="7">
        <f t="shared" si="5"/>
        <v>150000</v>
      </c>
    </row>
    <row r="12" spans="2:40" ht="21" thickBot="1" x14ac:dyDescent="0.35">
      <c r="B12" s="5" t="s">
        <v>7</v>
      </c>
      <c r="C12" s="6">
        <v>10</v>
      </c>
      <c r="D12" s="11">
        <v>25000</v>
      </c>
      <c r="E12" s="7">
        <f t="shared" si="0"/>
        <v>250000</v>
      </c>
      <c r="G12" s="5" t="s">
        <v>7</v>
      </c>
      <c r="H12" s="6">
        <v>15</v>
      </c>
      <c r="I12" s="11">
        <v>25000</v>
      </c>
      <c r="J12" s="7">
        <f t="shared" si="1"/>
        <v>375000</v>
      </c>
      <c r="L12" s="5" t="s">
        <v>17</v>
      </c>
      <c r="M12" s="6">
        <v>3</v>
      </c>
      <c r="N12" s="6"/>
      <c r="O12" s="11">
        <v>12000</v>
      </c>
      <c r="P12" s="7">
        <f t="shared" si="2"/>
        <v>36000</v>
      </c>
      <c r="Q12" s="14"/>
      <c r="R12" s="5" t="s">
        <v>17</v>
      </c>
      <c r="S12" s="6">
        <v>3</v>
      </c>
      <c r="T12" s="6"/>
      <c r="U12" s="11">
        <v>12000</v>
      </c>
      <c r="V12" s="7">
        <f t="shared" si="3"/>
        <v>36000</v>
      </c>
      <c r="X12" s="5" t="s">
        <v>17</v>
      </c>
      <c r="Y12" s="6">
        <v>3</v>
      </c>
      <c r="Z12" s="6"/>
      <c r="AA12" s="11">
        <v>12000</v>
      </c>
      <c r="AB12" s="7">
        <f t="shared" si="4"/>
        <v>36000</v>
      </c>
      <c r="AD12" s="5" t="s">
        <v>17</v>
      </c>
      <c r="AE12" s="6">
        <v>3</v>
      </c>
      <c r="AF12" s="6"/>
      <c r="AG12" s="11">
        <v>12000</v>
      </c>
      <c r="AH12" s="7">
        <f t="shared" si="5"/>
        <v>36000</v>
      </c>
    </row>
    <row r="13" spans="2:40" ht="21" thickBot="1" x14ac:dyDescent="0.35">
      <c r="B13" s="5" t="s">
        <v>8</v>
      </c>
      <c r="C13" s="5">
        <v>10</v>
      </c>
      <c r="D13" s="11">
        <v>2000</v>
      </c>
      <c r="E13" s="7">
        <f t="shared" si="0"/>
        <v>20000</v>
      </c>
      <c r="G13" s="5" t="s">
        <v>8</v>
      </c>
      <c r="H13" s="5">
        <v>15</v>
      </c>
      <c r="I13" s="11">
        <v>2000</v>
      </c>
      <c r="J13" s="7">
        <f t="shared" si="1"/>
        <v>30000</v>
      </c>
      <c r="L13" s="5" t="s">
        <v>46</v>
      </c>
      <c r="M13" s="6">
        <v>30</v>
      </c>
      <c r="N13" s="6"/>
      <c r="O13" s="11">
        <v>22000</v>
      </c>
      <c r="P13" s="7">
        <f t="shared" si="2"/>
        <v>660000</v>
      </c>
      <c r="Q13" s="14"/>
      <c r="R13" s="5" t="s">
        <v>46</v>
      </c>
      <c r="S13" s="6">
        <v>30</v>
      </c>
      <c r="T13" s="6"/>
      <c r="U13" s="11">
        <v>22000</v>
      </c>
      <c r="V13" s="7">
        <f t="shared" si="3"/>
        <v>660000</v>
      </c>
      <c r="W13" s="1">
        <v>22</v>
      </c>
      <c r="X13" s="5" t="s">
        <v>46</v>
      </c>
      <c r="Y13" s="6">
        <v>30</v>
      </c>
      <c r="Z13" s="6"/>
      <c r="AA13" s="11">
        <v>22000</v>
      </c>
      <c r="AB13" s="7">
        <f t="shared" si="4"/>
        <v>660000</v>
      </c>
      <c r="AD13" s="5" t="s">
        <v>46</v>
      </c>
      <c r="AE13" s="6">
        <v>30</v>
      </c>
      <c r="AF13" s="6"/>
      <c r="AG13" s="11">
        <v>22000</v>
      </c>
      <c r="AH13" s="7">
        <f t="shared" si="5"/>
        <v>660000</v>
      </c>
    </row>
    <row r="14" spans="2:40" ht="21" thickBot="1" x14ac:dyDescent="0.35">
      <c r="B14" s="5"/>
      <c r="C14" s="5"/>
      <c r="D14" s="11"/>
      <c r="E14" s="7"/>
      <c r="G14" s="5"/>
      <c r="H14" s="5"/>
      <c r="I14" s="11"/>
      <c r="J14" s="7"/>
      <c r="L14" s="5" t="s">
        <v>47</v>
      </c>
      <c r="M14" s="6">
        <v>30</v>
      </c>
      <c r="N14" s="6"/>
      <c r="O14" s="11">
        <v>9000</v>
      </c>
      <c r="P14" s="7">
        <f t="shared" si="2"/>
        <v>270000</v>
      </c>
      <c r="Q14" s="14"/>
      <c r="R14" s="5" t="s">
        <v>47</v>
      </c>
      <c r="S14" s="6">
        <v>30</v>
      </c>
      <c r="T14" s="6"/>
      <c r="U14" s="11">
        <v>9000</v>
      </c>
      <c r="V14" s="7">
        <f t="shared" si="3"/>
        <v>270000</v>
      </c>
      <c r="X14" s="5" t="s">
        <v>47</v>
      </c>
      <c r="Y14" s="6">
        <v>30</v>
      </c>
      <c r="Z14" s="6"/>
      <c r="AA14" s="11">
        <v>9000</v>
      </c>
      <c r="AB14" s="7">
        <f t="shared" si="4"/>
        <v>270000</v>
      </c>
      <c r="AD14" s="5" t="s">
        <v>47</v>
      </c>
      <c r="AE14" s="6">
        <v>30</v>
      </c>
      <c r="AF14" s="6"/>
      <c r="AG14" s="11">
        <v>9000</v>
      </c>
      <c r="AH14" s="7">
        <f t="shared" si="5"/>
        <v>270000</v>
      </c>
    </row>
    <row r="15" spans="2:40" ht="21" thickBot="1" x14ac:dyDescent="0.35">
      <c r="B15" s="5" t="s">
        <v>10</v>
      </c>
      <c r="C15" s="5">
        <v>6</v>
      </c>
      <c r="D15" s="11">
        <v>90000</v>
      </c>
      <c r="E15" s="7">
        <f t="shared" si="0"/>
        <v>540000</v>
      </c>
      <c r="F15" s="13" t="s">
        <v>9</v>
      </c>
      <c r="G15" s="5" t="s">
        <v>10</v>
      </c>
      <c r="H15" s="5">
        <v>9</v>
      </c>
      <c r="I15" s="11">
        <v>90000</v>
      </c>
      <c r="J15" s="7">
        <f t="shared" si="1"/>
        <v>810000</v>
      </c>
      <c r="L15" s="5" t="s">
        <v>49</v>
      </c>
      <c r="M15" s="6">
        <v>32</v>
      </c>
      <c r="N15" s="6"/>
      <c r="O15" s="11">
        <v>40000</v>
      </c>
      <c r="P15" s="7">
        <f t="shared" si="2"/>
        <v>1280000</v>
      </c>
      <c r="Q15" s="14"/>
      <c r="R15" s="5" t="s">
        <v>49</v>
      </c>
      <c r="S15" s="6">
        <v>32</v>
      </c>
      <c r="T15" s="6"/>
      <c r="U15" s="11">
        <v>40000</v>
      </c>
      <c r="V15" s="7">
        <f t="shared" si="3"/>
        <v>1280000</v>
      </c>
      <c r="X15" s="5" t="s">
        <v>49</v>
      </c>
      <c r="Y15" s="6">
        <v>32</v>
      </c>
      <c r="Z15" s="6"/>
      <c r="AA15" s="11">
        <v>40000</v>
      </c>
      <c r="AB15" s="7">
        <f t="shared" si="4"/>
        <v>1280000</v>
      </c>
      <c r="AD15" s="5" t="s">
        <v>49</v>
      </c>
      <c r="AE15" s="6">
        <v>32</v>
      </c>
      <c r="AF15" s="6"/>
      <c r="AG15" s="11">
        <v>40000</v>
      </c>
      <c r="AH15" s="7">
        <f t="shared" si="5"/>
        <v>1280000</v>
      </c>
    </row>
    <row r="16" spans="2:40" ht="21" thickBot="1" x14ac:dyDescent="0.35">
      <c r="B16" s="5"/>
      <c r="C16" s="5"/>
      <c r="D16" s="11"/>
      <c r="E16" s="7"/>
      <c r="G16" s="5"/>
      <c r="H16" s="5"/>
      <c r="I16" s="11"/>
      <c r="J16" s="7"/>
      <c r="L16" s="5" t="s">
        <v>50</v>
      </c>
      <c r="M16" s="6">
        <v>32</v>
      </c>
      <c r="N16" s="6"/>
      <c r="O16" s="11">
        <v>40000</v>
      </c>
      <c r="P16" s="7">
        <f t="shared" si="2"/>
        <v>1280000</v>
      </c>
      <c r="Q16" s="14"/>
      <c r="R16" s="5" t="s">
        <v>50</v>
      </c>
      <c r="S16" s="6">
        <v>32</v>
      </c>
      <c r="T16" s="6"/>
      <c r="U16" s="11">
        <v>40000</v>
      </c>
      <c r="V16" s="7">
        <f t="shared" si="3"/>
        <v>1280000</v>
      </c>
      <c r="X16" s="5" t="s">
        <v>50</v>
      </c>
      <c r="Y16" s="6">
        <v>32</v>
      </c>
      <c r="Z16" s="6"/>
      <c r="AA16" s="11">
        <v>40000</v>
      </c>
      <c r="AB16" s="7">
        <f t="shared" si="4"/>
        <v>1280000</v>
      </c>
      <c r="AD16" s="5" t="s">
        <v>50</v>
      </c>
      <c r="AE16" s="6">
        <v>32</v>
      </c>
      <c r="AF16" s="6"/>
      <c r="AG16" s="11">
        <v>40000</v>
      </c>
      <c r="AH16" s="7">
        <f t="shared" si="5"/>
        <v>1280000</v>
      </c>
    </row>
    <row r="17" spans="2:34" ht="21" thickBot="1" x14ac:dyDescent="0.35">
      <c r="B17" s="5"/>
      <c r="C17" s="5"/>
      <c r="D17" s="11"/>
      <c r="E17" s="7"/>
      <c r="G17" s="5"/>
      <c r="H17" s="5"/>
      <c r="I17" s="11"/>
      <c r="J17" s="7"/>
      <c r="L17" s="5" t="s">
        <v>51</v>
      </c>
      <c r="M17" s="6">
        <v>32</v>
      </c>
      <c r="N17" s="6"/>
      <c r="O17" s="11">
        <v>40000</v>
      </c>
      <c r="P17" s="7">
        <f t="shared" si="2"/>
        <v>1280000</v>
      </c>
      <c r="Q17" s="14"/>
      <c r="R17" s="5" t="s">
        <v>51</v>
      </c>
      <c r="S17" s="6">
        <v>32</v>
      </c>
      <c r="T17" s="6"/>
      <c r="U17" s="11">
        <v>40000</v>
      </c>
      <c r="V17" s="7">
        <f t="shared" si="3"/>
        <v>1280000</v>
      </c>
      <c r="X17" s="5" t="s">
        <v>51</v>
      </c>
      <c r="Y17" s="6">
        <v>32</v>
      </c>
      <c r="Z17" s="6"/>
      <c r="AA17" s="11">
        <v>40000</v>
      </c>
      <c r="AB17" s="7">
        <f t="shared" si="4"/>
        <v>1280000</v>
      </c>
      <c r="AD17" s="5" t="s">
        <v>51</v>
      </c>
      <c r="AE17" s="6">
        <v>32</v>
      </c>
      <c r="AF17" s="6"/>
      <c r="AG17" s="11">
        <v>40000</v>
      </c>
      <c r="AH17" s="7">
        <f t="shared" si="5"/>
        <v>1280000</v>
      </c>
    </row>
    <row r="18" spans="2:34" ht="21" thickBot="1" x14ac:dyDescent="0.35">
      <c r="B18" s="5"/>
      <c r="C18" s="5"/>
      <c r="D18" s="11"/>
      <c r="E18" s="7"/>
      <c r="G18" s="5"/>
      <c r="H18" s="5"/>
      <c r="I18" s="11"/>
      <c r="J18" s="7"/>
      <c r="L18" s="5" t="s">
        <v>35</v>
      </c>
      <c r="M18" s="6">
        <v>30</v>
      </c>
      <c r="N18" s="6"/>
      <c r="O18" s="11">
        <v>31000</v>
      </c>
      <c r="P18" s="7">
        <f t="shared" si="2"/>
        <v>930000</v>
      </c>
      <c r="Q18" s="14"/>
      <c r="R18" s="5" t="s">
        <v>35</v>
      </c>
      <c r="S18" s="6">
        <v>30</v>
      </c>
      <c r="T18" s="6"/>
      <c r="U18" s="11">
        <v>31000</v>
      </c>
      <c r="V18" s="7">
        <f t="shared" si="3"/>
        <v>930000</v>
      </c>
      <c r="X18" s="5" t="s">
        <v>35</v>
      </c>
      <c r="Y18" s="6">
        <v>30</v>
      </c>
      <c r="Z18" s="6"/>
      <c r="AA18" s="11">
        <v>31000</v>
      </c>
      <c r="AB18" s="7">
        <f t="shared" si="4"/>
        <v>930000</v>
      </c>
      <c r="AD18" s="5" t="s">
        <v>35</v>
      </c>
      <c r="AE18" s="6">
        <v>30</v>
      </c>
      <c r="AF18" s="6"/>
      <c r="AG18" s="11">
        <v>31000</v>
      </c>
      <c r="AH18" s="7">
        <f t="shared" si="5"/>
        <v>930000</v>
      </c>
    </row>
    <row r="19" spans="2:34" ht="21" customHeight="1" thickBot="1" x14ac:dyDescent="0.35">
      <c r="B19" s="5"/>
      <c r="C19" s="5"/>
      <c r="D19" s="11"/>
      <c r="E19" s="7"/>
      <c r="G19" s="5"/>
      <c r="H19" s="5"/>
      <c r="I19" s="11"/>
      <c r="J19" s="7"/>
      <c r="L19" s="5" t="s">
        <v>53</v>
      </c>
      <c r="M19" s="6">
        <v>15</v>
      </c>
      <c r="N19" s="6"/>
      <c r="O19" s="11">
        <v>75000</v>
      </c>
      <c r="P19" s="7">
        <f t="shared" si="2"/>
        <v>1125000</v>
      </c>
      <c r="Q19" s="14"/>
      <c r="R19" s="5" t="s">
        <v>53</v>
      </c>
      <c r="S19" s="6">
        <v>15</v>
      </c>
      <c r="T19" s="6"/>
      <c r="U19" s="11">
        <v>75000</v>
      </c>
      <c r="V19" s="7">
        <f t="shared" si="3"/>
        <v>1125000</v>
      </c>
      <c r="X19" s="5" t="s">
        <v>53</v>
      </c>
      <c r="Y19" s="6">
        <v>15</v>
      </c>
      <c r="Z19" s="6"/>
      <c r="AA19" s="11">
        <v>90000</v>
      </c>
      <c r="AB19" s="7">
        <f t="shared" si="4"/>
        <v>1350000</v>
      </c>
      <c r="AD19" s="5" t="s">
        <v>53</v>
      </c>
      <c r="AE19" s="6">
        <v>15</v>
      </c>
      <c r="AF19" s="6"/>
      <c r="AG19" s="11">
        <v>135000</v>
      </c>
      <c r="AH19" s="7">
        <f t="shared" si="5"/>
        <v>2025000</v>
      </c>
    </row>
    <row r="20" spans="2:34" ht="21" customHeight="1" thickBot="1" x14ac:dyDescent="0.35">
      <c r="B20" s="5"/>
      <c r="C20" s="5"/>
      <c r="D20" s="11"/>
      <c r="E20" s="7"/>
      <c r="G20" s="5"/>
      <c r="H20" s="5"/>
      <c r="I20" s="11"/>
      <c r="J20" s="7"/>
      <c r="L20" s="5" t="s">
        <v>54</v>
      </c>
      <c r="M20" s="6">
        <v>15</v>
      </c>
      <c r="N20" s="6"/>
      <c r="O20" s="11">
        <v>75000</v>
      </c>
      <c r="P20" s="7">
        <f t="shared" si="2"/>
        <v>1125000</v>
      </c>
      <c r="Q20" s="14"/>
      <c r="R20" s="5" t="s">
        <v>54</v>
      </c>
      <c r="S20" s="6">
        <v>15</v>
      </c>
      <c r="T20" s="6"/>
      <c r="U20" s="11">
        <v>85000</v>
      </c>
      <c r="V20" s="7">
        <f t="shared" si="3"/>
        <v>1275000</v>
      </c>
      <c r="X20" s="5" t="s">
        <v>54</v>
      </c>
      <c r="Y20" s="6">
        <v>15</v>
      </c>
      <c r="Z20" s="6"/>
      <c r="AA20" s="11">
        <v>135000</v>
      </c>
      <c r="AB20" s="7">
        <f t="shared" si="4"/>
        <v>2025000</v>
      </c>
      <c r="AD20" s="5" t="s">
        <v>54</v>
      </c>
      <c r="AE20" s="6">
        <v>15</v>
      </c>
      <c r="AF20" s="6"/>
      <c r="AG20" s="11">
        <v>75000</v>
      </c>
      <c r="AH20" s="7">
        <f t="shared" si="5"/>
        <v>1125000</v>
      </c>
    </row>
    <row r="21" spans="2:34" ht="21" thickBot="1" x14ac:dyDescent="0.35">
      <c r="B21" s="5"/>
      <c r="C21" s="5"/>
      <c r="D21" s="11"/>
      <c r="E21" s="7"/>
      <c r="G21" s="5"/>
      <c r="H21" s="5"/>
      <c r="I21" s="11"/>
      <c r="J21" s="7"/>
      <c r="L21" s="5" t="s">
        <v>48</v>
      </c>
      <c r="M21" s="6">
        <v>30</v>
      </c>
      <c r="N21" s="6"/>
      <c r="O21" s="11">
        <v>27000</v>
      </c>
      <c r="P21" s="7">
        <f t="shared" si="2"/>
        <v>810000</v>
      </c>
      <c r="Q21" s="14"/>
      <c r="R21" s="5" t="s">
        <v>48</v>
      </c>
      <c r="S21" s="6">
        <v>30</v>
      </c>
      <c r="T21" s="6"/>
      <c r="U21" s="11">
        <v>27000</v>
      </c>
      <c r="V21" s="7">
        <f t="shared" si="3"/>
        <v>810000</v>
      </c>
      <c r="X21" s="5" t="s">
        <v>48</v>
      </c>
      <c r="Y21" s="6">
        <v>30</v>
      </c>
      <c r="Z21" s="6"/>
      <c r="AA21" s="11">
        <v>27000</v>
      </c>
      <c r="AB21" s="7">
        <f t="shared" si="4"/>
        <v>810000</v>
      </c>
      <c r="AD21" s="5" t="s">
        <v>48</v>
      </c>
      <c r="AE21" s="6">
        <v>30</v>
      </c>
      <c r="AF21" s="6"/>
      <c r="AG21" s="11">
        <v>27000</v>
      </c>
      <c r="AH21" s="7">
        <f t="shared" si="5"/>
        <v>810000</v>
      </c>
    </row>
    <row r="22" spans="2:34" ht="21" thickBot="1" x14ac:dyDescent="0.35">
      <c r="B22" s="5"/>
      <c r="C22" s="5"/>
      <c r="D22" s="11"/>
      <c r="E22" s="7"/>
      <c r="G22" s="5"/>
      <c r="H22" s="5"/>
      <c r="I22" s="11"/>
      <c r="J22" s="7"/>
      <c r="L22" s="5" t="s">
        <v>52</v>
      </c>
      <c r="M22" s="6">
        <v>30</v>
      </c>
      <c r="N22" s="6"/>
      <c r="O22" s="11">
        <v>27000</v>
      </c>
      <c r="P22" s="7">
        <f t="shared" si="2"/>
        <v>810000</v>
      </c>
      <c r="Q22" s="14"/>
      <c r="R22" s="5" t="s">
        <v>52</v>
      </c>
      <c r="S22" s="6">
        <v>30</v>
      </c>
      <c r="T22" s="6"/>
      <c r="U22" s="11">
        <v>27000</v>
      </c>
      <c r="V22" s="7">
        <f t="shared" si="3"/>
        <v>810000</v>
      </c>
      <c r="X22" s="5" t="s">
        <v>52</v>
      </c>
      <c r="Y22" s="6">
        <v>30</v>
      </c>
      <c r="Z22" s="6"/>
      <c r="AA22" s="11">
        <v>27000</v>
      </c>
      <c r="AB22" s="7">
        <f t="shared" si="4"/>
        <v>810000</v>
      </c>
      <c r="AD22" s="5" t="s">
        <v>52</v>
      </c>
      <c r="AE22" s="6">
        <v>30</v>
      </c>
      <c r="AF22" s="6"/>
      <c r="AG22" s="11">
        <v>27000</v>
      </c>
      <c r="AH22" s="7">
        <f t="shared" si="5"/>
        <v>810000</v>
      </c>
    </row>
    <row r="23" spans="2:34" ht="21" thickBot="1" x14ac:dyDescent="0.35">
      <c r="B23" s="12"/>
      <c r="C23" s="5"/>
      <c r="D23" s="11">
        <v>0</v>
      </c>
      <c r="E23" s="7">
        <f t="shared" si="0"/>
        <v>0</v>
      </c>
      <c r="G23" s="12"/>
      <c r="H23" s="5"/>
      <c r="I23" s="11">
        <v>0</v>
      </c>
      <c r="J23" s="7">
        <f t="shared" si="1"/>
        <v>0</v>
      </c>
      <c r="L23" s="8" t="s">
        <v>5</v>
      </c>
      <c r="M23" s="9"/>
      <c r="N23" s="9"/>
      <c r="O23" s="9"/>
      <c r="P23" s="10">
        <f>SUM(P9:P22)</f>
        <v>10496000</v>
      </c>
      <c r="Q23" s="14"/>
      <c r="R23" s="8" t="s">
        <v>5</v>
      </c>
      <c r="S23" s="9"/>
      <c r="T23" s="9"/>
      <c r="U23" s="9"/>
      <c r="V23" s="10">
        <f>SUM(V9:V22)</f>
        <v>10646000</v>
      </c>
      <c r="X23" s="8" t="s">
        <v>5</v>
      </c>
      <c r="Y23" s="9"/>
      <c r="Z23" s="9"/>
      <c r="AA23" s="9"/>
      <c r="AB23" s="10">
        <f>SUM(AB9:AB22)</f>
        <v>11621000</v>
      </c>
      <c r="AD23" s="8" t="s">
        <v>5</v>
      </c>
      <c r="AE23" s="9"/>
      <c r="AF23" s="9"/>
      <c r="AG23" s="9"/>
      <c r="AH23" s="10">
        <f>SUM(AH9:AH22)</f>
        <v>11396000</v>
      </c>
    </row>
    <row r="24" spans="2:34" ht="24.75" customHeight="1" thickBot="1" x14ac:dyDescent="0.35">
      <c r="B24" s="8" t="s">
        <v>5</v>
      </c>
      <c r="C24" s="9"/>
      <c r="D24" s="9"/>
      <c r="E24" s="10">
        <f>SUM(E9:E23)</f>
        <v>1108000</v>
      </c>
      <c r="G24" s="8" t="s">
        <v>5</v>
      </c>
      <c r="H24" s="9"/>
      <c r="I24" s="9"/>
      <c r="J24" s="10">
        <f>SUM(J9:J23)</f>
        <v>1513000</v>
      </c>
      <c r="L24" s="15" t="s">
        <v>16</v>
      </c>
      <c r="M24" s="16"/>
      <c r="N24" s="16"/>
      <c r="O24" s="16"/>
      <c r="P24" s="17">
        <f>P8-P23</f>
        <v>3154000</v>
      </c>
      <c r="R24" s="15" t="s">
        <v>16</v>
      </c>
      <c r="S24" s="16"/>
      <c r="T24" s="16"/>
      <c r="U24" s="16"/>
      <c r="V24" s="17">
        <f>V8-V23</f>
        <v>3454000</v>
      </c>
      <c r="X24" s="15" t="s">
        <v>16</v>
      </c>
      <c r="Y24" s="16"/>
      <c r="Z24" s="16"/>
      <c r="AA24" s="16"/>
      <c r="AB24" s="17">
        <f>AB8-AB23</f>
        <v>3769000</v>
      </c>
      <c r="AD24" s="15" t="s">
        <v>16</v>
      </c>
      <c r="AE24" s="16"/>
      <c r="AF24" s="16"/>
      <c r="AG24" s="16"/>
      <c r="AH24" s="17">
        <f>AH8-AH23</f>
        <v>3694000</v>
      </c>
    </row>
    <row r="25" spans="2:34" ht="24.75" customHeight="1" thickBot="1" x14ac:dyDescent="0.35">
      <c r="B25" s="8" t="s">
        <v>5</v>
      </c>
      <c r="C25" s="9"/>
      <c r="D25" s="9"/>
      <c r="E25" s="10">
        <f>SUM(E9:E24)</f>
        <v>2216000</v>
      </c>
      <c r="G25" s="8" t="s">
        <v>5</v>
      </c>
      <c r="H25" s="9"/>
      <c r="I25" s="9"/>
      <c r="J25" s="10">
        <f>SUM(J9:J24)</f>
        <v>3026000</v>
      </c>
    </row>
    <row r="26" spans="2:34" ht="17.25" thickBot="1" x14ac:dyDescent="0.35"/>
    <row r="27" spans="2:34" ht="16.5" customHeight="1" x14ac:dyDescent="0.3">
      <c r="B27" s="39" t="s">
        <v>13</v>
      </c>
      <c r="C27" s="40"/>
      <c r="D27" s="40"/>
      <c r="E27" s="41"/>
      <c r="G27" s="39" t="s">
        <v>12</v>
      </c>
      <c r="H27" s="40"/>
      <c r="I27" s="40"/>
      <c r="J27" s="41"/>
      <c r="L27" s="33" t="s">
        <v>58</v>
      </c>
      <c r="M27" s="34"/>
      <c r="N27" s="34"/>
      <c r="O27" s="34"/>
      <c r="P27" s="35"/>
      <c r="R27" s="33" t="s">
        <v>59</v>
      </c>
      <c r="S27" s="34"/>
      <c r="T27" s="34"/>
      <c r="U27" s="34"/>
      <c r="V27" s="35"/>
      <c r="X27" s="33" t="s">
        <v>60</v>
      </c>
      <c r="Y27" s="34"/>
      <c r="Z27" s="34"/>
      <c r="AA27" s="34"/>
      <c r="AB27" s="35"/>
      <c r="AD27" s="33" t="s">
        <v>61</v>
      </c>
      <c r="AE27" s="34"/>
      <c r="AF27" s="34"/>
      <c r="AG27" s="34"/>
      <c r="AH27" s="35"/>
    </row>
    <row r="28" spans="2:34" ht="17.25" customHeight="1" thickBot="1" x14ac:dyDescent="0.35">
      <c r="B28" s="42"/>
      <c r="C28" s="43"/>
      <c r="D28" s="43"/>
      <c r="E28" s="44"/>
      <c r="G28" s="42"/>
      <c r="H28" s="43"/>
      <c r="I28" s="43"/>
      <c r="J28" s="44"/>
      <c r="L28" s="36"/>
      <c r="M28" s="37"/>
      <c r="N28" s="37"/>
      <c r="O28" s="37"/>
      <c r="P28" s="38"/>
      <c r="R28" s="36"/>
      <c r="S28" s="37"/>
      <c r="T28" s="37"/>
      <c r="U28" s="37"/>
      <c r="V28" s="38"/>
      <c r="X28" s="36"/>
      <c r="Y28" s="37"/>
      <c r="Z28" s="37"/>
      <c r="AA28" s="37"/>
      <c r="AB28" s="38"/>
      <c r="AD28" s="36"/>
      <c r="AE28" s="37"/>
      <c r="AF28" s="37"/>
      <c r="AG28" s="37"/>
      <c r="AH28" s="38"/>
    </row>
    <row r="29" spans="2:34" ht="21" thickBot="1" x14ac:dyDescent="0.35">
      <c r="B29" s="3" t="s">
        <v>0</v>
      </c>
      <c r="C29" s="3" t="s">
        <v>1</v>
      </c>
      <c r="D29" s="3" t="s">
        <v>2</v>
      </c>
      <c r="E29" s="4" t="s">
        <v>3</v>
      </c>
      <c r="G29" s="3" t="s">
        <v>0</v>
      </c>
      <c r="H29" s="3" t="s">
        <v>1</v>
      </c>
      <c r="I29" s="3" t="s">
        <v>2</v>
      </c>
      <c r="J29" s="4" t="s">
        <v>3</v>
      </c>
      <c r="L29" s="3" t="s">
        <v>15</v>
      </c>
      <c r="M29" s="3" t="s">
        <v>1</v>
      </c>
      <c r="N29" s="26" t="s">
        <v>195</v>
      </c>
      <c r="O29" s="24" t="s">
        <v>205</v>
      </c>
      <c r="P29" s="4" t="s">
        <v>3</v>
      </c>
      <c r="R29" s="3" t="s">
        <v>15</v>
      </c>
      <c r="S29" s="3" t="s">
        <v>1</v>
      </c>
      <c r="T29" s="26" t="s">
        <v>195</v>
      </c>
      <c r="U29" s="24" t="s">
        <v>205</v>
      </c>
      <c r="V29" s="4" t="s">
        <v>3</v>
      </c>
      <c r="X29" s="3" t="s">
        <v>15</v>
      </c>
      <c r="Y29" s="3" t="s">
        <v>1</v>
      </c>
      <c r="Z29" s="26" t="s">
        <v>195</v>
      </c>
      <c r="AA29" s="24" t="s">
        <v>205</v>
      </c>
      <c r="AB29" s="4" t="s">
        <v>3</v>
      </c>
      <c r="AD29" s="3" t="s">
        <v>15</v>
      </c>
      <c r="AE29" s="3" t="s">
        <v>1</v>
      </c>
      <c r="AF29" s="26" t="s">
        <v>195</v>
      </c>
      <c r="AG29" s="24" t="s">
        <v>205</v>
      </c>
      <c r="AH29" s="4" t="s">
        <v>3</v>
      </c>
    </row>
    <row r="30" spans="2:34" ht="21" thickBot="1" x14ac:dyDescent="0.35">
      <c r="B30" s="5" t="s">
        <v>14</v>
      </c>
      <c r="C30" s="6">
        <v>0</v>
      </c>
      <c r="D30" s="7">
        <v>0</v>
      </c>
      <c r="E30" s="7">
        <f>C30*D30</f>
        <v>0</v>
      </c>
      <c r="G30" s="5" t="s">
        <v>14</v>
      </c>
      <c r="H30" s="6">
        <v>0</v>
      </c>
      <c r="I30" s="7">
        <v>0</v>
      </c>
      <c r="J30" s="7">
        <f>H30*I30</f>
        <v>0</v>
      </c>
      <c r="L30" s="5" t="s">
        <v>24</v>
      </c>
      <c r="M30" s="6">
        <v>30</v>
      </c>
      <c r="N30" s="27">
        <v>510000</v>
      </c>
      <c r="O30" s="25">
        <f>N30+50000</f>
        <v>560000</v>
      </c>
      <c r="P30" s="7">
        <f>M30*O30</f>
        <v>16800000</v>
      </c>
      <c r="R30" s="5" t="s">
        <v>24</v>
      </c>
      <c r="S30" s="6">
        <v>30</v>
      </c>
      <c r="T30" s="27">
        <v>515000</v>
      </c>
      <c r="U30" s="25">
        <f>T30+60000</f>
        <v>575000</v>
      </c>
      <c r="V30" s="7">
        <f>S30*U30</f>
        <v>17250000</v>
      </c>
      <c r="X30" s="5" t="s">
        <v>24</v>
      </c>
      <c r="Y30" s="6">
        <v>30</v>
      </c>
      <c r="Z30" s="27">
        <v>545000</v>
      </c>
      <c r="AA30" s="25">
        <f>Z30+60000</f>
        <v>605000</v>
      </c>
      <c r="AB30" s="7">
        <f>Y30*AA30</f>
        <v>18150000</v>
      </c>
      <c r="AD30" s="5" t="s">
        <v>24</v>
      </c>
      <c r="AE30" s="6">
        <v>30</v>
      </c>
      <c r="AF30" s="27">
        <v>540000</v>
      </c>
      <c r="AG30" s="25">
        <f>AF30+60000</f>
        <v>600000</v>
      </c>
      <c r="AH30" s="7">
        <f>AE30*AG30</f>
        <v>18000000</v>
      </c>
    </row>
    <row r="31" spans="2:34" ht="21" thickBot="1" x14ac:dyDescent="0.35">
      <c r="B31" s="5" t="s">
        <v>4</v>
      </c>
      <c r="C31" s="6">
        <v>10</v>
      </c>
      <c r="D31" s="7">
        <v>255000</v>
      </c>
      <c r="E31" s="7">
        <f>C31*D31</f>
        <v>2550000</v>
      </c>
      <c r="G31" s="5" t="s">
        <v>4</v>
      </c>
      <c r="H31" s="6">
        <v>15</v>
      </c>
      <c r="I31" s="7">
        <v>230000</v>
      </c>
      <c r="J31" s="7">
        <f>H31*I31</f>
        <v>3450000</v>
      </c>
      <c r="L31" s="5" t="s">
        <v>22</v>
      </c>
      <c r="M31" s="6">
        <v>30</v>
      </c>
      <c r="N31" s="27">
        <f>N30-35000</f>
        <v>475000</v>
      </c>
      <c r="O31" s="25">
        <f>O30-35000</f>
        <v>525000</v>
      </c>
      <c r="P31" s="7">
        <f>M31*O31</f>
        <v>15750000</v>
      </c>
      <c r="R31" s="5" t="s">
        <v>22</v>
      </c>
      <c r="S31" s="6">
        <v>30</v>
      </c>
      <c r="T31" s="27">
        <f>T30-35000</f>
        <v>480000</v>
      </c>
      <c r="U31" s="25">
        <f>U30-35000</f>
        <v>540000</v>
      </c>
      <c r="V31" s="7">
        <f>S31*U31</f>
        <v>16200000</v>
      </c>
      <c r="X31" s="5" t="s">
        <v>22</v>
      </c>
      <c r="Y31" s="6">
        <v>30</v>
      </c>
      <c r="Z31" s="27">
        <f>Z30-35000</f>
        <v>510000</v>
      </c>
      <c r="AA31" s="25">
        <f>AA30-35000</f>
        <v>570000</v>
      </c>
      <c r="AB31" s="7">
        <f>Y31*AA31</f>
        <v>17100000</v>
      </c>
      <c r="AD31" s="5" t="s">
        <v>22</v>
      </c>
      <c r="AE31" s="6">
        <v>30</v>
      </c>
      <c r="AF31" s="27">
        <f>AF30-35000</f>
        <v>505000</v>
      </c>
      <c r="AG31" s="25">
        <f>AG30-35000</f>
        <v>565000</v>
      </c>
      <c r="AH31" s="7">
        <f>AE31*AG31</f>
        <v>16950000</v>
      </c>
    </row>
    <row r="32" spans="2:34" ht="21" thickBot="1" x14ac:dyDescent="0.35">
      <c r="B32" s="5"/>
      <c r="C32" s="6"/>
      <c r="D32" s="7"/>
      <c r="E32" s="7"/>
      <c r="G32" s="5"/>
      <c r="H32" s="6"/>
      <c r="I32" s="7"/>
      <c r="J32" s="7"/>
      <c r="L32" s="21" t="s">
        <v>23</v>
      </c>
      <c r="M32" s="22">
        <v>30</v>
      </c>
      <c r="N32" s="22"/>
      <c r="O32" s="25">
        <f>P32/M32</f>
        <v>454866.66666666669</v>
      </c>
      <c r="P32" s="23">
        <f>P48</f>
        <v>13646000</v>
      </c>
      <c r="R32" s="21" t="s">
        <v>23</v>
      </c>
      <c r="S32" s="22">
        <v>30</v>
      </c>
      <c r="T32" s="22"/>
      <c r="U32" s="25">
        <f>V32/S32</f>
        <v>467366.66666666669</v>
      </c>
      <c r="V32" s="23">
        <f>V48</f>
        <v>14021000</v>
      </c>
      <c r="X32" s="21" t="s">
        <v>23</v>
      </c>
      <c r="Y32" s="22">
        <v>30</v>
      </c>
      <c r="Z32" s="22"/>
      <c r="AA32" s="25">
        <f>AB32/Y32</f>
        <v>497366.66666666669</v>
      </c>
      <c r="AB32" s="23">
        <f>AB48</f>
        <v>14921000</v>
      </c>
      <c r="AD32" s="21" t="s">
        <v>23</v>
      </c>
      <c r="AE32" s="22">
        <v>30</v>
      </c>
      <c r="AF32" s="22"/>
      <c r="AG32" s="25">
        <f>AH32/AE32</f>
        <v>484866.66666666669</v>
      </c>
      <c r="AH32" s="23">
        <f>AH48</f>
        <v>14546000</v>
      </c>
    </row>
    <row r="33" spans="2:34" ht="21" thickBot="1" x14ac:dyDescent="0.35">
      <c r="B33" s="8" t="s">
        <v>5</v>
      </c>
      <c r="C33" s="9"/>
      <c r="D33" s="9"/>
      <c r="E33" s="10"/>
      <c r="G33" s="8" t="s">
        <v>5</v>
      </c>
      <c r="H33" s="9"/>
      <c r="I33" s="9"/>
      <c r="J33" s="10"/>
      <c r="L33" s="8" t="s">
        <v>5</v>
      </c>
      <c r="M33" s="9"/>
      <c r="N33" s="9"/>
      <c r="O33" s="9"/>
      <c r="P33" s="10">
        <f>P30</f>
        <v>16800000</v>
      </c>
      <c r="R33" s="8" t="s">
        <v>5</v>
      </c>
      <c r="S33" s="9"/>
      <c r="T33" s="9"/>
      <c r="U33" s="9"/>
      <c r="V33" s="10">
        <f>V30</f>
        <v>17250000</v>
      </c>
      <c r="X33" s="8" t="s">
        <v>5</v>
      </c>
      <c r="Y33" s="9"/>
      <c r="Z33" s="9"/>
      <c r="AA33" s="9"/>
      <c r="AB33" s="10">
        <f>AB30</f>
        <v>18150000</v>
      </c>
      <c r="AD33" s="8" t="s">
        <v>5</v>
      </c>
      <c r="AE33" s="9"/>
      <c r="AF33" s="9"/>
      <c r="AG33" s="9"/>
      <c r="AH33" s="10">
        <f>AH30</f>
        <v>18000000</v>
      </c>
    </row>
    <row r="34" spans="2:34" ht="21" thickBot="1" x14ac:dyDescent="0.35">
      <c r="B34" s="5" t="s">
        <v>11</v>
      </c>
      <c r="C34" s="6">
        <v>1</v>
      </c>
      <c r="D34" s="11">
        <v>250000</v>
      </c>
      <c r="E34" s="7">
        <f t="shared" ref="E34:E35" si="6">C34*D34</f>
        <v>250000</v>
      </c>
      <c r="G34" s="5" t="s">
        <v>11</v>
      </c>
      <c r="H34" s="6">
        <v>1</v>
      </c>
      <c r="I34" s="11">
        <v>250000</v>
      </c>
      <c r="J34" s="7">
        <f t="shared" ref="J34:J35" si="7">H34*I34</f>
        <v>250000</v>
      </c>
      <c r="L34" s="5" t="s">
        <v>18</v>
      </c>
      <c r="M34" s="6">
        <v>1</v>
      </c>
      <c r="N34" s="6"/>
      <c r="O34" s="11">
        <v>440000</v>
      </c>
      <c r="P34" s="7">
        <f t="shared" ref="P34:P47" si="8">M34*O34</f>
        <v>440000</v>
      </c>
      <c r="R34" s="5" t="s">
        <v>18</v>
      </c>
      <c r="S34" s="6">
        <v>1</v>
      </c>
      <c r="T34" s="6"/>
      <c r="U34" s="11">
        <v>440000</v>
      </c>
      <c r="V34" s="7">
        <f t="shared" ref="V34:V47" si="9">S34*U34</f>
        <v>440000</v>
      </c>
      <c r="X34" s="5" t="s">
        <v>18</v>
      </c>
      <c r="Y34" s="6">
        <v>1</v>
      </c>
      <c r="Z34" s="6"/>
      <c r="AA34" s="11">
        <v>440000</v>
      </c>
      <c r="AB34" s="7">
        <f t="shared" ref="AB34:AB47" si="10">Y34*AA34</f>
        <v>440000</v>
      </c>
      <c r="AD34" s="5" t="s">
        <v>18</v>
      </c>
      <c r="AE34" s="6">
        <v>1</v>
      </c>
      <c r="AF34" s="6"/>
      <c r="AG34" s="11">
        <v>440000</v>
      </c>
      <c r="AH34" s="7">
        <f t="shared" ref="AH34:AH47" si="11">AE34*AG34</f>
        <v>440000</v>
      </c>
    </row>
    <row r="35" spans="2:34" ht="21" thickBot="1" x14ac:dyDescent="0.35">
      <c r="B35" s="5" t="s">
        <v>6</v>
      </c>
      <c r="C35" s="5">
        <v>6</v>
      </c>
      <c r="D35" s="11">
        <v>8000</v>
      </c>
      <c r="E35" s="7">
        <f t="shared" si="6"/>
        <v>48000</v>
      </c>
      <c r="G35" s="5" t="s">
        <v>6</v>
      </c>
      <c r="H35" s="5">
        <v>6</v>
      </c>
      <c r="I35" s="11">
        <v>8000</v>
      </c>
      <c r="J35" s="7">
        <f t="shared" si="7"/>
        <v>48000</v>
      </c>
      <c r="L35" s="5" t="s">
        <v>25</v>
      </c>
      <c r="M35" s="5">
        <v>2</v>
      </c>
      <c r="N35" s="5"/>
      <c r="O35" s="11">
        <v>150000</v>
      </c>
      <c r="P35" s="7">
        <f t="shared" si="8"/>
        <v>300000</v>
      </c>
      <c r="R35" s="5" t="s">
        <v>25</v>
      </c>
      <c r="S35" s="5">
        <v>2</v>
      </c>
      <c r="T35" s="5"/>
      <c r="U35" s="11">
        <v>150000</v>
      </c>
      <c r="V35" s="7">
        <f t="shared" si="9"/>
        <v>300000</v>
      </c>
      <c r="X35" s="5" t="s">
        <v>25</v>
      </c>
      <c r="Y35" s="5">
        <v>2</v>
      </c>
      <c r="Z35" s="5"/>
      <c r="AA35" s="11">
        <v>150000</v>
      </c>
      <c r="AB35" s="7">
        <f t="shared" si="10"/>
        <v>300000</v>
      </c>
      <c r="AD35" s="5" t="s">
        <v>25</v>
      </c>
      <c r="AE35" s="5">
        <v>2</v>
      </c>
      <c r="AF35" s="5"/>
      <c r="AG35" s="11">
        <v>150000</v>
      </c>
      <c r="AH35" s="7">
        <f t="shared" si="11"/>
        <v>300000</v>
      </c>
    </row>
    <row r="36" spans="2:34" ht="21" thickBot="1" x14ac:dyDescent="0.35">
      <c r="B36" s="5"/>
      <c r="C36" s="5"/>
      <c r="D36" s="11"/>
      <c r="E36" s="7"/>
      <c r="G36" s="5"/>
      <c r="H36" s="5"/>
      <c r="I36" s="11"/>
      <c r="J36" s="7"/>
      <c r="L36" s="5" t="s">
        <v>26</v>
      </c>
      <c r="M36" s="5">
        <v>1</v>
      </c>
      <c r="N36" s="5"/>
      <c r="O36" s="11">
        <v>150000</v>
      </c>
      <c r="P36" s="7">
        <f t="shared" si="8"/>
        <v>150000</v>
      </c>
      <c r="R36" s="5" t="s">
        <v>26</v>
      </c>
      <c r="S36" s="5">
        <v>1</v>
      </c>
      <c r="T36" s="5"/>
      <c r="U36" s="11">
        <v>150000</v>
      </c>
      <c r="V36" s="7">
        <f t="shared" si="9"/>
        <v>150000</v>
      </c>
      <c r="X36" s="5" t="s">
        <v>26</v>
      </c>
      <c r="Y36" s="5">
        <v>1</v>
      </c>
      <c r="Z36" s="5"/>
      <c r="AA36" s="11">
        <v>150000</v>
      </c>
      <c r="AB36" s="7">
        <f t="shared" si="10"/>
        <v>150000</v>
      </c>
      <c r="AD36" s="5" t="s">
        <v>26</v>
      </c>
      <c r="AE36" s="5">
        <v>1</v>
      </c>
      <c r="AF36" s="5"/>
      <c r="AG36" s="11">
        <v>150000</v>
      </c>
      <c r="AH36" s="7">
        <f t="shared" si="11"/>
        <v>150000</v>
      </c>
    </row>
    <row r="37" spans="2:34" ht="21" thickBot="1" x14ac:dyDescent="0.35">
      <c r="B37" s="5" t="s">
        <v>7</v>
      </c>
      <c r="C37" s="6">
        <v>10</v>
      </c>
      <c r="D37" s="11">
        <v>25000</v>
      </c>
      <c r="E37" s="7">
        <f t="shared" ref="E37:E38" si="12">C37*D37</f>
        <v>250000</v>
      </c>
      <c r="G37" s="5" t="s">
        <v>7</v>
      </c>
      <c r="H37" s="6">
        <v>15</v>
      </c>
      <c r="I37" s="11">
        <v>25000</v>
      </c>
      <c r="J37" s="7">
        <f t="shared" ref="J37:J38" si="13">H37*I37</f>
        <v>375000</v>
      </c>
      <c r="L37" s="5" t="s">
        <v>17</v>
      </c>
      <c r="M37" s="6">
        <v>3</v>
      </c>
      <c r="N37" s="6"/>
      <c r="O37" s="11">
        <v>12000</v>
      </c>
      <c r="P37" s="7">
        <f t="shared" si="8"/>
        <v>36000</v>
      </c>
      <c r="Q37" s="14"/>
      <c r="R37" s="5" t="s">
        <v>17</v>
      </c>
      <c r="S37" s="6">
        <v>3</v>
      </c>
      <c r="T37" s="6"/>
      <c r="U37" s="11">
        <v>12000</v>
      </c>
      <c r="V37" s="7">
        <f t="shared" si="9"/>
        <v>36000</v>
      </c>
      <c r="X37" s="5" t="s">
        <v>17</v>
      </c>
      <c r="Y37" s="6">
        <v>3</v>
      </c>
      <c r="Z37" s="6"/>
      <c r="AA37" s="11">
        <v>12000</v>
      </c>
      <c r="AB37" s="7">
        <f t="shared" si="10"/>
        <v>36000</v>
      </c>
      <c r="AD37" s="5" t="s">
        <v>17</v>
      </c>
      <c r="AE37" s="6">
        <v>3</v>
      </c>
      <c r="AF37" s="6"/>
      <c r="AG37" s="11">
        <v>12000</v>
      </c>
      <c r="AH37" s="7">
        <f t="shared" si="11"/>
        <v>36000</v>
      </c>
    </row>
    <row r="38" spans="2:34" ht="21" thickBot="1" x14ac:dyDescent="0.35">
      <c r="B38" s="5" t="s">
        <v>8</v>
      </c>
      <c r="C38" s="5">
        <v>10</v>
      </c>
      <c r="D38" s="11">
        <v>2000</v>
      </c>
      <c r="E38" s="7">
        <f t="shared" si="12"/>
        <v>20000</v>
      </c>
      <c r="G38" s="5" t="s">
        <v>8</v>
      </c>
      <c r="H38" s="5">
        <v>15</v>
      </c>
      <c r="I38" s="11">
        <v>2000</v>
      </c>
      <c r="J38" s="7">
        <f t="shared" si="13"/>
        <v>30000</v>
      </c>
      <c r="L38" s="5" t="s">
        <v>46</v>
      </c>
      <c r="M38" s="6">
        <v>30</v>
      </c>
      <c r="N38" s="6"/>
      <c r="O38" s="11">
        <v>22000</v>
      </c>
      <c r="P38" s="7">
        <f t="shared" si="8"/>
        <v>660000</v>
      </c>
      <c r="Q38" s="14"/>
      <c r="R38" s="5" t="s">
        <v>46</v>
      </c>
      <c r="S38" s="6">
        <v>30</v>
      </c>
      <c r="T38" s="6"/>
      <c r="U38" s="11">
        <v>22000</v>
      </c>
      <c r="V38" s="7">
        <f t="shared" si="9"/>
        <v>660000</v>
      </c>
      <c r="W38" s="1">
        <v>22</v>
      </c>
      <c r="X38" s="5" t="s">
        <v>46</v>
      </c>
      <c r="Y38" s="6">
        <v>30</v>
      </c>
      <c r="Z38" s="6"/>
      <c r="AA38" s="11">
        <v>22000</v>
      </c>
      <c r="AB38" s="7">
        <f t="shared" si="10"/>
        <v>660000</v>
      </c>
      <c r="AD38" s="5" t="s">
        <v>46</v>
      </c>
      <c r="AE38" s="6">
        <v>30</v>
      </c>
      <c r="AF38" s="6"/>
      <c r="AG38" s="11">
        <v>22000</v>
      </c>
      <c r="AH38" s="7">
        <f t="shared" si="11"/>
        <v>660000</v>
      </c>
    </row>
    <row r="39" spans="2:34" ht="21" thickBot="1" x14ac:dyDescent="0.35">
      <c r="B39" s="5"/>
      <c r="C39" s="5"/>
      <c r="D39" s="11"/>
      <c r="E39" s="7"/>
      <c r="G39" s="5"/>
      <c r="H39" s="5"/>
      <c r="I39" s="11"/>
      <c r="J39" s="7"/>
      <c r="L39" s="5" t="s">
        <v>47</v>
      </c>
      <c r="M39" s="6">
        <v>30</v>
      </c>
      <c r="N39" s="6"/>
      <c r="O39" s="11">
        <v>9000</v>
      </c>
      <c r="P39" s="7">
        <f t="shared" si="8"/>
        <v>270000</v>
      </c>
      <c r="Q39" s="14"/>
      <c r="R39" s="5" t="s">
        <v>47</v>
      </c>
      <c r="S39" s="6">
        <v>30</v>
      </c>
      <c r="T39" s="6"/>
      <c r="U39" s="11">
        <v>9000</v>
      </c>
      <c r="V39" s="7">
        <f t="shared" si="9"/>
        <v>270000</v>
      </c>
      <c r="X39" s="5" t="s">
        <v>47</v>
      </c>
      <c r="Y39" s="6">
        <v>30</v>
      </c>
      <c r="Z39" s="6"/>
      <c r="AA39" s="11">
        <v>9000</v>
      </c>
      <c r="AB39" s="7">
        <f t="shared" si="10"/>
        <v>270000</v>
      </c>
      <c r="AD39" s="5" t="s">
        <v>47</v>
      </c>
      <c r="AE39" s="6">
        <v>30</v>
      </c>
      <c r="AF39" s="6"/>
      <c r="AG39" s="11">
        <v>9000</v>
      </c>
      <c r="AH39" s="7">
        <f t="shared" si="11"/>
        <v>270000</v>
      </c>
    </row>
    <row r="40" spans="2:34" ht="21" thickBot="1" x14ac:dyDescent="0.35">
      <c r="B40" s="5" t="s">
        <v>10</v>
      </c>
      <c r="C40" s="5">
        <v>6</v>
      </c>
      <c r="D40" s="11">
        <v>90000</v>
      </c>
      <c r="E40" s="7">
        <f t="shared" ref="E40" si="14">C40*D40</f>
        <v>540000</v>
      </c>
      <c r="F40" s="13" t="s">
        <v>9</v>
      </c>
      <c r="G40" s="5" t="s">
        <v>10</v>
      </c>
      <c r="H40" s="5">
        <v>9</v>
      </c>
      <c r="I40" s="11">
        <v>90000</v>
      </c>
      <c r="J40" s="7">
        <f t="shared" ref="J40" si="15">H40*I40</f>
        <v>810000</v>
      </c>
      <c r="L40" s="5" t="s">
        <v>49</v>
      </c>
      <c r="M40" s="6">
        <v>32</v>
      </c>
      <c r="N40" s="6"/>
      <c r="O40" s="11">
        <v>40000</v>
      </c>
      <c r="P40" s="7">
        <f t="shared" si="8"/>
        <v>1280000</v>
      </c>
      <c r="Q40" s="14"/>
      <c r="R40" s="5" t="s">
        <v>49</v>
      </c>
      <c r="S40" s="6">
        <v>32</v>
      </c>
      <c r="T40" s="6"/>
      <c r="U40" s="11">
        <v>40000</v>
      </c>
      <c r="V40" s="7">
        <f t="shared" si="9"/>
        <v>1280000</v>
      </c>
      <c r="X40" s="5" t="s">
        <v>49</v>
      </c>
      <c r="Y40" s="6">
        <v>32</v>
      </c>
      <c r="Z40" s="6"/>
      <c r="AA40" s="11">
        <v>40000</v>
      </c>
      <c r="AB40" s="7">
        <f t="shared" si="10"/>
        <v>1280000</v>
      </c>
      <c r="AD40" s="5" t="s">
        <v>49</v>
      </c>
      <c r="AE40" s="6">
        <v>32</v>
      </c>
      <c r="AF40" s="6"/>
      <c r="AG40" s="11">
        <v>40000</v>
      </c>
      <c r="AH40" s="7">
        <f t="shared" si="11"/>
        <v>1280000</v>
      </c>
    </row>
    <row r="41" spans="2:34" ht="21" thickBot="1" x14ac:dyDescent="0.35">
      <c r="B41" s="5"/>
      <c r="C41" s="5"/>
      <c r="D41" s="11"/>
      <c r="E41" s="7"/>
      <c r="G41" s="5"/>
      <c r="H41" s="5"/>
      <c r="I41" s="11"/>
      <c r="J41" s="7"/>
      <c r="L41" s="5" t="s">
        <v>50</v>
      </c>
      <c r="M41" s="6">
        <v>32</v>
      </c>
      <c r="N41" s="6"/>
      <c r="O41" s="11">
        <v>40000</v>
      </c>
      <c r="P41" s="7">
        <f t="shared" si="8"/>
        <v>1280000</v>
      </c>
      <c r="Q41" s="14"/>
      <c r="R41" s="5" t="s">
        <v>50</v>
      </c>
      <c r="S41" s="6">
        <v>32</v>
      </c>
      <c r="T41" s="6"/>
      <c r="U41" s="11">
        <v>40000</v>
      </c>
      <c r="V41" s="7">
        <f t="shared" si="9"/>
        <v>1280000</v>
      </c>
      <c r="X41" s="5" t="s">
        <v>50</v>
      </c>
      <c r="Y41" s="6">
        <v>32</v>
      </c>
      <c r="Z41" s="6"/>
      <c r="AA41" s="11">
        <v>40000</v>
      </c>
      <c r="AB41" s="7">
        <f t="shared" si="10"/>
        <v>1280000</v>
      </c>
      <c r="AD41" s="5" t="s">
        <v>50</v>
      </c>
      <c r="AE41" s="6">
        <v>32</v>
      </c>
      <c r="AF41" s="6"/>
      <c r="AG41" s="11">
        <v>40000</v>
      </c>
      <c r="AH41" s="7">
        <f t="shared" si="11"/>
        <v>1280000</v>
      </c>
    </row>
    <row r="42" spans="2:34" ht="21" thickBot="1" x14ac:dyDescent="0.35">
      <c r="B42" s="5"/>
      <c r="C42" s="5"/>
      <c r="D42" s="11"/>
      <c r="E42" s="7"/>
      <c r="G42" s="5"/>
      <c r="H42" s="5"/>
      <c r="I42" s="11"/>
      <c r="J42" s="7"/>
      <c r="L42" s="5" t="s">
        <v>51</v>
      </c>
      <c r="M42" s="6">
        <v>32</v>
      </c>
      <c r="N42" s="6"/>
      <c r="O42" s="11">
        <v>40000</v>
      </c>
      <c r="P42" s="7">
        <f t="shared" si="8"/>
        <v>1280000</v>
      </c>
      <c r="Q42" s="14"/>
      <c r="R42" s="5" t="s">
        <v>51</v>
      </c>
      <c r="S42" s="6">
        <v>32</v>
      </c>
      <c r="T42" s="6"/>
      <c r="U42" s="11">
        <v>40000</v>
      </c>
      <c r="V42" s="7">
        <f t="shared" si="9"/>
        <v>1280000</v>
      </c>
      <c r="X42" s="5" t="s">
        <v>51</v>
      </c>
      <c r="Y42" s="6">
        <v>32</v>
      </c>
      <c r="Z42" s="6"/>
      <c r="AA42" s="11">
        <v>40000</v>
      </c>
      <c r="AB42" s="7">
        <f t="shared" si="10"/>
        <v>1280000</v>
      </c>
      <c r="AD42" s="5" t="s">
        <v>51</v>
      </c>
      <c r="AE42" s="6">
        <v>32</v>
      </c>
      <c r="AF42" s="6"/>
      <c r="AG42" s="11">
        <v>40000</v>
      </c>
      <c r="AH42" s="7">
        <f t="shared" si="11"/>
        <v>1280000</v>
      </c>
    </row>
    <row r="43" spans="2:34" ht="21" thickBot="1" x14ac:dyDescent="0.35">
      <c r="B43" s="5"/>
      <c r="C43" s="5"/>
      <c r="D43" s="11"/>
      <c r="E43" s="7"/>
      <c r="G43" s="5"/>
      <c r="H43" s="5"/>
      <c r="I43" s="11"/>
      <c r="J43" s="7"/>
      <c r="L43" s="5" t="s">
        <v>35</v>
      </c>
      <c r="M43" s="6">
        <v>30</v>
      </c>
      <c r="N43" s="6"/>
      <c r="O43" s="11">
        <v>31000</v>
      </c>
      <c r="P43" s="7">
        <f t="shared" si="8"/>
        <v>930000</v>
      </c>
      <c r="Q43" s="14"/>
      <c r="R43" s="5" t="s">
        <v>35</v>
      </c>
      <c r="S43" s="6">
        <v>30</v>
      </c>
      <c r="T43" s="6"/>
      <c r="U43" s="11">
        <v>31000</v>
      </c>
      <c r="V43" s="7">
        <f t="shared" si="9"/>
        <v>930000</v>
      </c>
      <c r="X43" s="5" t="s">
        <v>35</v>
      </c>
      <c r="Y43" s="6">
        <v>30</v>
      </c>
      <c r="Z43" s="6"/>
      <c r="AA43" s="11">
        <v>31000</v>
      </c>
      <c r="AB43" s="7">
        <f t="shared" si="10"/>
        <v>930000</v>
      </c>
      <c r="AD43" s="5" t="s">
        <v>35</v>
      </c>
      <c r="AE43" s="6">
        <v>30</v>
      </c>
      <c r="AF43" s="6"/>
      <c r="AG43" s="11">
        <v>31000</v>
      </c>
      <c r="AH43" s="7">
        <f t="shared" si="11"/>
        <v>930000</v>
      </c>
    </row>
    <row r="44" spans="2:34" ht="21" customHeight="1" thickBot="1" x14ac:dyDescent="0.35">
      <c r="B44" s="5"/>
      <c r="C44" s="5"/>
      <c r="D44" s="11"/>
      <c r="E44" s="7"/>
      <c r="G44" s="5"/>
      <c r="H44" s="5"/>
      <c r="I44" s="11"/>
      <c r="J44" s="7"/>
      <c r="L44" s="5" t="s">
        <v>53</v>
      </c>
      <c r="M44" s="6">
        <v>15</v>
      </c>
      <c r="N44" s="6"/>
      <c r="O44" s="11">
        <v>180000</v>
      </c>
      <c r="P44" s="7">
        <f t="shared" si="8"/>
        <v>2700000</v>
      </c>
      <c r="Q44" s="14"/>
      <c r="R44" s="5" t="s">
        <v>53</v>
      </c>
      <c r="S44" s="6">
        <v>15</v>
      </c>
      <c r="T44" s="6"/>
      <c r="U44" s="11">
        <v>180000</v>
      </c>
      <c r="V44" s="7">
        <f t="shared" si="9"/>
        <v>2700000</v>
      </c>
      <c r="X44" s="5" t="s">
        <v>53</v>
      </c>
      <c r="Y44" s="6">
        <v>15</v>
      </c>
      <c r="Z44" s="6"/>
      <c r="AA44" s="11">
        <v>205000</v>
      </c>
      <c r="AB44" s="7">
        <f t="shared" si="10"/>
        <v>3075000</v>
      </c>
      <c r="AD44" s="5" t="s">
        <v>53</v>
      </c>
      <c r="AE44" s="6">
        <v>15</v>
      </c>
      <c r="AF44" s="6"/>
      <c r="AG44" s="11">
        <v>240000</v>
      </c>
      <c r="AH44" s="7">
        <f t="shared" si="11"/>
        <v>3600000</v>
      </c>
    </row>
    <row r="45" spans="2:34" ht="21" customHeight="1" thickBot="1" x14ac:dyDescent="0.35">
      <c r="B45" s="5"/>
      <c r="C45" s="5"/>
      <c r="D45" s="11"/>
      <c r="E45" s="7"/>
      <c r="G45" s="5"/>
      <c r="H45" s="5"/>
      <c r="I45" s="11"/>
      <c r="J45" s="7"/>
      <c r="L45" s="5" t="s">
        <v>54</v>
      </c>
      <c r="M45" s="6">
        <v>15</v>
      </c>
      <c r="N45" s="6"/>
      <c r="O45" s="11">
        <v>180000</v>
      </c>
      <c r="P45" s="7">
        <f t="shared" si="8"/>
        <v>2700000</v>
      </c>
      <c r="Q45" s="14"/>
      <c r="R45" s="5" t="s">
        <v>54</v>
      </c>
      <c r="S45" s="6">
        <v>15</v>
      </c>
      <c r="T45" s="6"/>
      <c r="U45" s="11">
        <v>205000</v>
      </c>
      <c r="V45" s="7">
        <f t="shared" si="9"/>
        <v>3075000</v>
      </c>
      <c r="X45" s="5" t="s">
        <v>54</v>
      </c>
      <c r="Y45" s="6">
        <v>15</v>
      </c>
      <c r="Z45" s="6"/>
      <c r="AA45" s="11">
        <v>240000</v>
      </c>
      <c r="AB45" s="7">
        <f t="shared" si="10"/>
        <v>3600000</v>
      </c>
      <c r="AD45" s="5" t="s">
        <v>54</v>
      </c>
      <c r="AE45" s="6">
        <v>15</v>
      </c>
      <c r="AF45" s="6"/>
      <c r="AG45" s="11">
        <v>180000</v>
      </c>
      <c r="AH45" s="7">
        <f t="shared" si="11"/>
        <v>2700000</v>
      </c>
    </row>
    <row r="46" spans="2:34" ht="21" thickBot="1" x14ac:dyDescent="0.35">
      <c r="B46" s="5"/>
      <c r="C46" s="5"/>
      <c r="D46" s="11"/>
      <c r="E46" s="7"/>
      <c r="G46" s="5"/>
      <c r="H46" s="5"/>
      <c r="I46" s="11"/>
      <c r="J46" s="7"/>
      <c r="L46" s="5" t="s">
        <v>48</v>
      </c>
      <c r="M46" s="6">
        <v>30</v>
      </c>
      <c r="N46" s="6"/>
      <c r="O46" s="11">
        <v>27000</v>
      </c>
      <c r="P46" s="7">
        <f t="shared" si="8"/>
        <v>810000</v>
      </c>
      <c r="Q46" s="14"/>
      <c r="R46" s="5" t="s">
        <v>48</v>
      </c>
      <c r="S46" s="6">
        <v>30</v>
      </c>
      <c r="T46" s="6"/>
      <c r="U46" s="11">
        <v>27000</v>
      </c>
      <c r="V46" s="7">
        <f t="shared" si="9"/>
        <v>810000</v>
      </c>
      <c r="X46" s="5" t="s">
        <v>48</v>
      </c>
      <c r="Y46" s="6">
        <v>30</v>
      </c>
      <c r="Z46" s="6"/>
      <c r="AA46" s="11">
        <v>27000</v>
      </c>
      <c r="AB46" s="7">
        <f t="shared" si="10"/>
        <v>810000</v>
      </c>
      <c r="AD46" s="5" t="s">
        <v>48</v>
      </c>
      <c r="AE46" s="6">
        <v>30</v>
      </c>
      <c r="AF46" s="6"/>
      <c r="AG46" s="11">
        <v>27000</v>
      </c>
      <c r="AH46" s="7">
        <f t="shared" si="11"/>
        <v>810000</v>
      </c>
    </row>
    <row r="47" spans="2:34" ht="21" thickBot="1" x14ac:dyDescent="0.35">
      <c r="B47" s="5"/>
      <c r="C47" s="5"/>
      <c r="D47" s="11"/>
      <c r="E47" s="7"/>
      <c r="G47" s="5"/>
      <c r="H47" s="5"/>
      <c r="I47" s="11"/>
      <c r="J47" s="7"/>
      <c r="L47" s="5" t="s">
        <v>52</v>
      </c>
      <c r="M47" s="6">
        <v>30</v>
      </c>
      <c r="N47" s="6"/>
      <c r="O47" s="11">
        <v>27000</v>
      </c>
      <c r="P47" s="7">
        <f t="shared" si="8"/>
        <v>810000</v>
      </c>
      <c r="Q47" s="14"/>
      <c r="R47" s="5" t="s">
        <v>52</v>
      </c>
      <c r="S47" s="6">
        <v>30</v>
      </c>
      <c r="T47" s="6"/>
      <c r="U47" s="11">
        <v>27000</v>
      </c>
      <c r="V47" s="7">
        <f t="shared" si="9"/>
        <v>810000</v>
      </c>
      <c r="X47" s="5" t="s">
        <v>52</v>
      </c>
      <c r="Y47" s="6">
        <v>30</v>
      </c>
      <c r="Z47" s="6"/>
      <c r="AA47" s="11">
        <v>27000</v>
      </c>
      <c r="AB47" s="7">
        <f t="shared" si="10"/>
        <v>810000</v>
      </c>
      <c r="AD47" s="5" t="s">
        <v>52</v>
      </c>
      <c r="AE47" s="6">
        <v>30</v>
      </c>
      <c r="AF47" s="6"/>
      <c r="AG47" s="11">
        <v>27000</v>
      </c>
      <c r="AH47" s="7">
        <f t="shared" si="11"/>
        <v>810000</v>
      </c>
    </row>
    <row r="48" spans="2:34" ht="21" thickBot="1" x14ac:dyDescent="0.35">
      <c r="B48" s="12"/>
      <c r="C48" s="5"/>
      <c r="D48" s="11">
        <v>0</v>
      </c>
      <c r="E48" s="7">
        <f t="shared" ref="E48" si="16">C48*D48</f>
        <v>0</v>
      </c>
      <c r="G48" s="12"/>
      <c r="H48" s="5"/>
      <c r="I48" s="11">
        <v>0</v>
      </c>
      <c r="J48" s="7">
        <f t="shared" ref="J48" si="17">H48*I48</f>
        <v>0</v>
      </c>
      <c r="L48" s="8" t="s">
        <v>5</v>
      </c>
      <c r="M48" s="9"/>
      <c r="N48" s="9"/>
      <c r="O48" s="9"/>
      <c r="P48" s="10">
        <f>SUM(P34:P47)</f>
        <v>13646000</v>
      </c>
      <c r="Q48" s="14"/>
      <c r="R48" s="8" t="s">
        <v>5</v>
      </c>
      <c r="S48" s="9"/>
      <c r="T48" s="9"/>
      <c r="U48" s="9"/>
      <c r="V48" s="10">
        <f>SUM(V34:V47)</f>
        <v>14021000</v>
      </c>
      <c r="X48" s="8" t="s">
        <v>5</v>
      </c>
      <c r="Y48" s="9"/>
      <c r="Z48" s="9"/>
      <c r="AA48" s="9"/>
      <c r="AB48" s="10">
        <f>SUM(AB34:AB47)</f>
        <v>14921000</v>
      </c>
      <c r="AD48" s="8" t="s">
        <v>5</v>
      </c>
      <c r="AE48" s="9"/>
      <c r="AF48" s="9"/>
      <c r="AG48" s="9"/>
      <c r="AH48" s="10">
        <f>SUM(AH34:AH47)</f>
        <v>14546000</v>
      </c>
    </row>
    <row r="49" spans="2:34" ht="24.75" customHeight="1" thickBot="1" x14ac:dyDescent="0.35">
      <c r="B49" s="8" t="s">
        <v>5</v>
      </c>
      <c r="C49" s="9"/>
      <c r="D49" s="9"/>
      <c r="E49" s="10">
        <f>SUM(E34:E48)</f>
        <v>1108000</v>
      </c>
      <c r="G49" s="8" t="s">
        <v>5</v>
      </c>
      <c r="H49" s="9"/>
      <c r="I49" s="9"/>
      <c r="J49" s="10">
        <f>SUM(J34:J48)</f>
        <v>1513000</v>
      </c>
      <c r="L49" s="15" t="s">
        <v>16</v>
      </c>
      <c r="M49" s="16"/>
      <c r="N49" s="16"/>
      <c r="O49" s="16"/>
      <c r="P49" s="17">
        <f>P33-P48</f>
        <v>3154000</v>
      </c>
      <c r="R49" s="15" t="s">
        <v>16</v>
      </c>
      <c r="S49" s="16"/>
      <c r="T49" s="16"/>
      <c r="U49" s="16"/>
      <c r="V49" s="17">
        <f>V33-V48</f>
        <v>3229000</v>
      </c>
      <c r="X49" s="15" t="s">
        <v>16</v>
      </c>
      <c r="Y49" s="16"/>
      <c r="Z49" s="16"/>
      <c r="AA49" s="16"/>
      <c r="AB49" s="17">
        <f>AB33-AB48</f>
        <v>3229000</v>
      </c>
      <c r="AD49" s="15" t="s">
        <v>16</v>
      </c>
      <c r="AE49" s="16"/>
      <c r="AF49" s="16"/>
      <c r="AG49" s="16"/>
      <c r="AH49" s="17">
        <f>AH33-AH48</f>
        <v>3454000</v>
      </c>
    </row>
    <row r="50" spans="2:34" ht="24.75" customHeight="1" x14ac:dyDescent="0.3"/>
    <row r="51" spans="2:34" ht="24.75" customHeight="1" thickBot="1" x14ac:dyDescent="0.35"/>
    <row r="52" spans="2:34" ht="16.5" customHeight="1" x14ac:dyDescent="0.3">
      <c r="B52" s="39" t="s">
        <v>13</v>
      </c>
      <c r="C52" s="40"/>
      <c r="D52" s="40"/>
      <c r="E52" s="41"/>
      <c r="G52" s="39" t="s">
        <v>12</v>
      </c>
      <c r="H52" s="40"/>
      <c r="I52" s="40"/>
      <c r="J52" s="41"/>
      <c r="L52" s="33" t="s">
        <v>62</v>
      </c>
      <c r="M52" s="34"/>
      <c r="N52" s="34"/>
      <c r="O52" s="34"/>
      <c r="P52" s="35"/>
      <c r="R52" s="33" t="s">
        <v>63</v>
      </c>
      <c r="S52" s="34"/>
      <c r="T52" s="34"/>
      <c r="U52" s="34"/>
      <c r="V52" s="35"/>
      <c r="X52" s="33" t="s">
        <v>64</v>
      </c>
      <c r="Y52" s="34"/>
      <c r="Z52" s="34"/>
      <c r="AA52" s="34"/>
      <c r="AB52" s="35"/>
      <c r="AD52" s="33" t="s">
        <v>41</v>
      </c>
      <c r="AE52" s="34"/>
      <c r="AF52" s="34"/>
      <c r="AG52" s="34"/>
      <c r="AH52" s="35"/>
    </row>
    <row r="53" spans="2:34" ht="17.25" customHeight="1" thickBot="1" x14ac:dyDescent="0.35">
      <c r="B53" s="42"/>
      <c r="C53" s="43"/>
      <c r="D53" s="43"/>
      <c r="E53" s="44"/>
      <c r="G53" s="42"/>
      <c r="H53" s="43"/>
      <c r="I53" s="43"/>
      <c r="J53" s="44"/>
      <c r="L53" s="36"/>
      <c r="M53" s="37"/>
      <c r="N53" s="37"/>
      <c r="O53" s="37"/>
      <c r="P53" s="38"/>
      <c r="R53" s="36"/>
      <c r="S53" s="37"/>
      <c r="T53" s="37"/>
      <c r="U53" s="37"/>
      <c r="V53" s="38"/>
      <c r="X53" s="36"/>
      <c r="Y53" s="37"/>
      <c r="Z53" s="37"/>
      <c r="AA53" s="37"/>
      <c r="AB53" s="38"/>
      <c r="AD53" s="36"/>
      <c r="AE53" s="37"/>
      <c r="AF53" s="37"/>
      <c r="AG53" s="37"/>
      <c r="AH53" s="38"/>
    </row>
    <row r="54" spans="2:34" ht="21" thickBot="1" x14ac:dyDescent="0.35">
      <c r="B54" s="3" t="s">
        <v>0</v>
      </c>
      <c r="C54" s="3" t="s">
        <v>1</v>
      </c>
      <c r="D54" s="3" t="s">
        <v>2</v>
      </c>
      <c r="E54" s="4" t="s">
        <v>3</v>
      </c>
      <c r="G54" s="3" t="s">
        <v>0</v>
      </c>
      <c r="H54" s="3" t="s">
        <v>1</v>
      </c>
      <c r="I54" s="3" t="s">
        <v>2</v>
      </c>
      <c r="J54" s="4" t="s">
        <v>3</v>
      </c>
      <c r="L54" s="3" t="s">
        <v>15</v>
      </c>
      <c r="M54" s="3" t="s">
        <v>1</v>
      </c>
      <c r="N54" s="26" t="s">
        <v>195</v>
      </c>
      <c r="O54" s="24" t="s">
        <v>195</v>
      </c>
      <c r="P54" s="4" t="s">
        <v>3</v>
      </c>
      <c r="R54" s="3" t="s">
        <v>15</v>
      </c>
      <c r="S54" s="3" t="s">
        <v>1</v>
      </c>
      <c r="T54" s="26" t="s">
        <v>195</v>
      </c>
      <c r="U54" s="24" t="s">
        <v>195</v>
      </c>
      <c r="V54" s="4" t="s">
        <v>3</v>
      </c>
      <c r="X54" s="3" t="s">
        <v>15</v>
      </c>
      <c r="Y54" s="3" t="s">
        <v>1</v>
      </c>
      <c r="Z54" s="26" t="s">
        <v>195</v>
      </c>
      <c r="AA54" s="24" t="s">
        <v>195</v>
      </c>
      <c r="AB54" s="4" t="s">
        <v>3</v>
      </c>
      <c r="AD54" s="3" t="s">
        <v>15</v>
      </c>
      <c r="AE54" s="3" t="s">
        <v>1</v>
      </c>
      <c r="AF54" s="26" t="s">
        <v>195</v>
      </c>
      <c r="AG54" s="24" t="s">
        <v>195</v>
      </c>
      <c r="AH54" s="4" t="s">
        <v>3</v>
      </c>
    </row>
    <row r="55" spans="2:34" ht="21" thickBot="1" x14ac:dyDescent="0.35">
      <c r="B55" s="5" t="s">
        <v>14</v>
      </c>
      <c r="C55" s="6">
        <v>0</v>
      </c>
      <c r="D55" s="7">
        <v>0</v>
      </c>
      <c r="E55" s="7">
        <f>C55*D55</f>
        <v>0</v>
      </c>
      <c r="G55" s="5" t="s">
        <v>14</v>
      </c>
      <c r="H55" s="6">
        <v>0</v>
      </c>
      <c r="I55" s="7">
        <v>0</v>
      </c>
      <c r="J55" s="7">
        <f>H55*I55</f>
        <v>0</v>
      </c>
      <c r="L55" s="5" t="s">
        <v>24</v>
      </c>
      <c r="M55" s="6">
        <v>30</v>
      </c>
      <c r="N55" s="27">
        <v>485000</v>
      </c>
      <c r="O55" s="25">
        <f>N55+55000</f>
        <v>540000</v>
      </c>
      <c r="P55" s="7">
        <f>M55*O55</f>
        <v>16200000</v>
      </c>
      <c r="R55" s="5" t="s">
        <v>24</v>
      </c>
      <c r="S55" s="6">
        <v>30</v>
      </c>
      <c r="T55" s="27">
        <v>495000</v>
      </c>
      <c r="U55" s="25">
        <f>T55+55000</f>
        <v>550000</v>
      </c>
      <c r="V55" s="7">
        <f>S55*U55</f>
        <v>16500000</v>
      </c>
      <c r="X55" s="5" t="s">
        <v>24</v>
      </c>
      <c r="Y55" s="6">
        <v>30</v>
      </c>
      <c r="Z55" s="27">
        <v>520000</v>
      </c>
      <c r="AA55" s="25">
        <f>Z55+60000</f>
        <v>580000</v>
      </c>
      <c r="AB55" s="7">
        <f>Y55*AA55</f>
        <v>17400000</v>
      </c>
      <c r="AD55" s="5" t="s">
        <v>24</v>
      </c>
      <c r="AE55" s="6">
        <v>30</v>
      </c>
      <c r="AF55" s="27">
        <v>505000</v>
      </c>
      <c r="AG55" s="25">
        <f>AF55+60000</f>
        <v>565000</v>
      </c>
      <c r="AH55" s="7">
        <f>AE55*AG55</f>
        <v>16950000</v>
      </c>
    </row>
    <row r="56" spans="2:34" ht="21" thickBot="1" x14ac:dyDescent="0.35">
      <c r="B56" s="5" t="s">
        <v>4</v>
      </c>
      <c r="C56" s="6">
        <v>10</v>
      </c>
      <c r="D56" s="7">
        <v>255000</v>
      </c>
      <c r="E56" s="7">
        <f>C56*D56</f>
        <v>2550000</v>
      </c>
      <c r="G56" s="5" t="s">
        <v>4</v>
      </c>
      <c r="H56" s="6">
        <v>15</v>
      </c>
      <c r="I56" s="7">
        <v>230000</v>
      </c>
      <c r="J56" s="7">
        <f>H56*I56</f>
        <v>3450000</v>
      </c>
      <c r="L56" s="5" t="s">
        <v>22</v>
      </c>
      <c r="M56" s="6">
        <v>30</v>
      </c>
      <c r="N56" s="27">
        <f>N55-35000</f>
        <v>450000</v>
      </c>
      <c r="O56" s="25">
        <f>O55-35000</f>
        <v>505000</v>
      </c>
      <c r="P56" s="7">
        <f>M56*O56</f>
        <v>15150000</v>
      </c>
      <c r="R56" s="5" t="s">
        <v>22</v>
      </c>
      <c r="S56" s="6">
        <v>30</v>
      </c>
      <c r="T56" s="27">
        <f>T55-35000</f>
        <v>460000</v>
      </c>
      <c r="U56" s="25">
        <f>U55-35000</f>
        <v>515000</v>
      </c>
      <c r="V56" s="7">
        <f>S56*U56</f>
        <v>15450000</v>
      </c>
      <c r="X56" s="5" t="s">
        <v>22</v>
      </c>
      <c r="Y56" s="6">
        <v>30</v>
      </c>
      <c r="Z56" s="27">
        <f>Z55-35000</f>
        <v>485000</v>
      </c>
      <c r="AA56" s="25">
        <f>AA55-35000</f>
        <v>545000</v>
      </c>
      <c r="AB56" s="7">
        <f>Y56*AA56</f>
        <v>16350000</v>
      </c>
      <c r="AD56" s="5" t="s">
        <v>22</v>
      </c>
      <c r="AE56" s="6">
        <v>30</v>
      </c>
      <c r="AF56" s="27">
        <f>AF55-35000</f>
        <v>470000</v>
      </c>
      <c r="AG56" s="25">
        <f>AG55-35000</f>
        <v>530000</v>
      </c>
      <c r="AH56" s="7">
        <f>AE56*AG56</f>
        <v>15900000</v>
      </c>
    </row>
    <row r="57" spans="2:34" ht="21" thickBot="1" x14ac:dyDescent="0.35">
      <c r="B57" s="5"/>
      <c r="C57" s="6"/>
      <c r="D57" s="7"/>
      <c r="E57" s="7"/>
      <c r="G57" s="5"/>
      <c r="H57" s="6"/>
      <c r="I57" s="7"/>
      <c r="J57" s="7"/>
      <c r="L57" s="21" t="s">
        <v>23</v>
      </c>
      <c r="M57" s="22">
        <v>30</v>
      </c>
      <c r="N57" s="22"/>
      <c r="O57" s="25">
        <f>P57/M57</f>
        <v>436866.66666666669</v>
      </c>
      <c r="P57" s="23">
        <f>P73</f>
        <v>13106000</v>
      </c>
      <c r="R57" s="21" t="s">
        <v>23</v>
      </c>
      <c r="S57" s="22">
        <v>30</v>
      </c>
      <c r="T57" s="22"/>
      <c r="U57" s="25">
        <f>V57/S57</f>
        <v>447366.66666666669</v>
      </c>
      <c r="V57" s="23">
        <f>V73</f>
        <v>13421000</v>
      </c>
      <c r="X57" s="21" t="s">
        <v>23</v>
      </c>
      <c r="Y57" s="22">
        <v>30</v>
      </c>
      <c r="Z57" s="22"/>
      <c r="AA57" s="25">
        <f>AB57/Y57</f>
        <v>468866.66666666669</v>
      </c>
      <c r="AB57" s="23">
        <f>AB73</f>
        <v>14066000</v>
      </c>
      <c r="AD57" s="21" t="s">
        <v>23</v>
      </c>
      <c r="AE57" s="22">
        <v>30</v>
      </c>
      <c r="AF57" s="22"/>
      <c r="AG57" s="25">
        <f>AH57/AE57</f>
        <v>458366.66666666669</v>
      </c>
      <c r="AH57" s="23">
        <f>AH73</f>
        <v>13751000</v>
      </c>
    </row>
    <row r="58" spans="2:34" ht="21" thickBot="1" x14ac:dyDescent="0.35">
      <c r="B58" s="8" t="s">
        <v>5</v>
      </c>
      <c r="C58" s="9"/>
      <c r="D58" s="9"/>
      <c r="E58" s="10"/>
      <c r="G58" s="8" t="s">
        <v>5</v>
      </c>
      <c r="H58" s="9"/>
      <c r="I58" s="9"/>
      <c r="J58" s="10"/>
      <c r="L58" s="8" t="s">
        <v>5</v>
      </c>
      <c r="M58" s="9"/>
      <c r="N58" s="9"/>
      <c r="O58" s="9"/>
      <c r="P58" s="10">
        <f>P55</f>
        <v>16200000</v>
      </c>
      <c r="R58" s="8" t="s">
        <v>5</v>
      </c>
      <c r="S58" s="9"/>
      <c r="T58" s="9"/>
      <c r="U58" s="9"/>
      <c r="V58" s="10">
        <f>V55</f>
        <v>16500000</v>
      </c>
      <c r="X58" s="8" t="s">
        <v>5</v>
      </c>
      <c r="Y58" s="9"/>
      <c r="Z58" s="9"/>
      <c r="AA58" s="9"/>
      <c r="AB58" s="10">
        <f>AB55</f>
        <v>17400000</v>
      </c>
      <c r="AD58" s="8" t="s">
        <v>5</v>
      </c>
      <c r="AE58" s="9"/>
      <c r="AF58" s="9"/>
      <c r="AG58" s="9"/>
      <c r="AH58" s="10">
        <f>AH55</f>
        <v>16950000</v>
      </c>
    </row>
    <row r="59" spans="2:34" ht="21" thickBot="1" x14ac:dyDescent="0.35">
      <c r="B59" s="5" t="s">
        <v>11</v>
      </c>
      <c r="C59" s="6">
        <v>1</v>
      </c>
      <c r="D59" s="11">
        <v>250000</v>
      </c>
      <c r="E59" s="7">
        <f t="shared" ref="E59:E60" si="18">C59*D59</f>
        <v>250000</v>
      </c>
      <c r="G59" s="5" t="s">
        <v>11</v>
      </c>
      <c r="H59" s="6">
        <v>1</v>
      </c>
      <c r="I59" s="11">
        <v>250000</v>
      </c>
      <c r="J59" s="7">
        <f t="shared" ref="J59:J60" si="19">H59*I59</f>
        <v>250000</v>
      </c>
      <c r="L59" s="5" t="s">
        <v>18</v>
      </c>
      <c r="M59" s="6">
        <v>1</v>
      </c>
      <c r="N59" s="6"/>
      <c r="O59" s="11">
        <v>440000</v>
      </c>
      <c r="P59" s="7">
        <f t="shared" ref="P59:P72" si="20">M59*O59</f>
        <v>440000</v>
      </c>
      <c r="R59" s="5" t="s">
        <v>18</v>
      </c>
      <c r="S59" s="6">
        <v>1</v>
      </c>
      <c r="T59" s="6"/>
      <c r="U59" s="11">
        <v>440000</v>
      </c>
      <c r="V59" s="7">
        <f t="shared" ref="V59:V72" si="21">S59*U59</f>
        <v>440000</v>
      </c>
      <c r="X59" s="5" t="s">
        <v>18</v>
      </c>
      <c r="Y59" s="6">
        <v>1</v>
      </c>
      <c r="Z59" s="6"/>
      <c r="AA59" s="11">
        <v>440000</v>
      </c>
      <c r="AB59" s="7">
        <f t="shared" ref="AB59:AB72" si="22">Y59*AA59</f>
        <v>440000</v>
      </c>
      <c r="AD59" s="5" t="s">
        <v>18</v>
      </c>
      <c r="AE59" s="6">
        <v>1</v>
      </c>
      <c r="AF59" s="6"/>
      <c r="AG59" s="11">
        <v>440000</v>
      </c>
      <c r="AH59" s="7">
        <f t="shared" ref="AH59:AH72" si="23">AE59*AG59</f>
        <v>440000</v>
      </c>
    </row>
    <row r="60" spans="2:34" ht="21" thickBot="1" x14ac:dyDescent="0.35">
      <c r="B60" s="5" t="s">
        <v>6</v>
      </c>
      <c r="C60" s="5">
        <v>6</v>
      </c>
      <c r="D60" s="11">
        <v>8000</v>
      </c>
      <c r="E60" s="7">
        <f t="shared" si="18"/>
        <v>48000</v>
      </c>
      <c r="G60" s="5" t="s">
        <v>6</v>
      </c>
      <c r="H60" s="5">
        <v>6</v>
      </c>
      <c r="I60" s="11">
        <v>8000</v>
      </c>
      <c r="J60" s="7">
        <f t="shared" si="19"/>
        <v>48000</v>
      </c>
      <c r="L60" s="5" t="s">
        <v>25</v>
      </c>
      <c r="M60" s="5">
        <v>2</v>
      </c>
      <c r="N60" s="5"/>
      <c r="O60" s="11">
        <v>150000</v>
      </c>
      <c r="P60" s="7">
        <f t="shared" si="20"/>
        <v>300000</v>
      </c>
      <c r="R60" s="5" t="s">
        <v>25</v>
      </c>
      <c r="S60" s="5">
        <v>2</v>
      </c>
      <c r="T60" s="5"/>
      <c r="U60" s="11">
        <v>150000</v>
      </c>
      <c r="V60" s="7">
        <f t="shared" si="21"/>
        <v>300000</v>
      </c>
      <c r="X60" s="5" t="s">
        <v>25</v>
      </c>
      <c r="Y60" s="5">
        <v>2</v>
      </c>
      <c r="Z60" s="5"/>
      <c r="AA60" s="11">
        <v>150000</v>
      </c>
      <c r="AB60" s="7">
        <f t="shared" si="22"/>
        <v>300000</v>
      </c>
      <c r="AD60" s="5" t="s">
        <v>25</v>
      </c>
      <c r="AE60" s="5">
        <v>2</v>
      </c>
      <c r="AF60" s="5"/>
      <c r="AG60" s="11">
        <v>150000</v>
      </c>
      <c r="AH60" s="7">
        <f t="shared" si="23"/>
        <v>300000</v>
      </c>
    </row>
    <row r="61" spans="2:34" ht="21" thickBot="1" x14ac:dyDescent="0.35">
      <c r="B61" s="5"/>
      <c r="C61" s="5"/>
      <c r="D61" s="11"/>
      <c r="E61" s="7"/>
      <c r="G61" s="5"/>
      <c r="H61" s="5"/>
      <c r="I61" s="11"/>
      <c r="J61" s="7"/>
      <c r="L61" s="5" t="s">
        <v>26</v>
      </c>
      <c r="M61" s="5">
        <v>1</v>
      </c>
      <c r="N61" s="5"/>
      <c r="O61" s="11">
        <v>150000</v>
      </c>
      <c r="P61" s="7">
        <f t="shared" si="20"/>
        <v>150000</v>
      </c>
      <c r="R61" s="5" t="s">
        <v>26</v>
      </c>
      <c r="S61" s="5">
        <v>1</v>
      </c>
      <c r="T61" s="5"/>
      <c r="U61" s="11">
        <v>150000</v>
      </c>
      <c r="V61" s="7">
        <f t="shared" si="21"/>
        <v>150000</v>
      </c>
      <c r="X61" s="5" t="s">
        <v>26</v>
      </c>
      <c r="Y61" s="5">
        <v>1</v>
      </c>
      <c r="Z61" s="5"/>
      <c r="AA61" s="11">
        <v>150000</v>
      </c>
      <c r="AB61" s="7">
        <f t="shared" si="22"/>
        <v>150000</v>
      </c>
      <c r="AD61" s="5" t="s">
        <v>26</v>
      </c>
      <c r="AE61" s="5">
        <v>1</v>
      </c>
      <c r="AF61" s="5"/>
      <c r="AG61" s="11">
        <v>150000</v>
      </c>
      <c r="AH61" s="7">
        <f t="shared" si="23"/>
        <v>150000</v>
      </c>
    </row>
    <row r="62" spans="2:34" ht="21" thickBot="1" x14ac:dyDescent="0.35">
      <c r="B62" s="5" t="s">
        <v>7</v>
      </c>
      <c r="C62" s="6">
        <v>10</v>
      </c>
      <c r="D62" s="11">
        <v>25000</v>
      </c>
      <c r="E62" s="7">
        <f t="shared" ref="E62:E63" si="24">C62*D62</f>
        <v>250000</v>
      </c>
      <c r="G62" s="5" t="s">
        <v>7</v>
      </c>
      <c r="H62" s="6">
        <v>15</v>
      </c>
      <c r="I62" s="11">
        <v>25000</v>
      </c>
      <c r="J62" s="7">
        <f t="shared" ref="J62:J63" si="25">H62*I62</f>
        <v>375000</v>
      </c>
      <c r="L62" s="5" t="s">
        <v>17</v>
      </c>
      <c r="M62" s="6">
        <v>3</v>
      </c>
      <c r="N62" s="6"/>
      <c r="O62" s="11">
        <v>12000</v>
      </c>
      <c r="P62" s="7">
        <f t="shared" si="20"/>
        <v>36000</v>
      </c>
      <c r="Q62" s="14"/>
      <c r="R62" s="5" t="s">
        <v>17</v>
      </c>
      <c r="S62" s="6">
        <v>3</v>
      </c>
      <c r="T62" s="6"/>
      <c r="U62" s="11">
        <v>12000</v>
      </c>
      <c r="V62" s="7">
        <f t="shared" si="21"/>
        <v>36000</v>
      </c>
      <c r="X62" s="5" t="s">
        <v>17</v>
      </c>
      <c r="Y62" s="6">
        <v>3</v>
      </c>
      <c r="Z62" s="6"/>
      <c r="AA62" s="11">
        <v>12000</v>
      </c>
      <c r="AB62" s="7">
        <f t="shared" si="22"/>
        <v>36000</v>
      </c>
      <c r="AD62" s="5" t="s">
        <v>17</v>
      </c>
      <c r="AE62" s="6">
        <v>3</v>
      </c>
      <c r="AF62" s="6"/>
      <c r="AG62" s="11">
        <v>12000</v>
      </c>
      <c r="AH62" s="7">
        <f t="shared" si="23"/>
        <v>36000</v>
      </c>
    </row>
    <row r="63" spans="2:34" ht="21" thickBot="1" x14ac:dyDescent="0.35">
      <c r="B63" s="5" t="s">
        <v>8</v>
      </c>
      <c r="C63" s="5">
        <v>10</v>
      </c>
      <c r="D63" s="11">
        <v>2000</v>
      </c>
      <c r="E63" s="7">
        <f t="shared" si="24"/>
        <v>20000</v>
      </c>
      <c r="G63" s="5" t="s">
        <v>8</v>
      </c>
      <c r="H63" s="5">
        <v>15</v>
      </c>
      <c r="I63" s="11">
        <v>2000</v>
      </c>
      <c r="J63" s="7">
        <f t="shared" si="25"/>
        <v>30000</v>
      </c>
      <c r="L63" s="5" t="s">
        <v>46</v>
      </c>
      <c r="M63" s="6">
        <v>30</v>
      </c>
      <c r="N63" s="6"/>
      <c r="O63" s="11">
        <v>22000</v>
      </c>
      <c r="P63" s="7">
        <f t="shared" si="20"/>
        <v>660000</v>
      </c>
      <c r="Q63" s="14"/>
      <c r="R63" s="5" t="s">
        <v>46</v>
      </c>
      <c r="S63" s="6">
        <v>30</v>
      </c>
      <c r="T63" s="6"/>
      <c r="U63" s="11">
        <v>22000</v>
      </c>
      <c r="V63" s="7">
        <f t="shared" si="21"/>
        <v>660000</v>
      </c>
      <c r="W63" s="1">
        <v>22</v>
      </c>
      <c r="X63" s="5" t="s">
        <v>46</v>
      </c>
      <c r="Y63" s="6">
        <v>30</v>
      </c>
      <c r="Z63" s="6"/>
      <c r="AA63" s="11">
        <v>22000</v>
      </c>
      <c r="AB63" s="7">
        <f t="shared" si="22"/>
        <v>660000</v>
      </c>
      <c r="AD63" s="5" t="s">
        <v>46</v>
      </c>
      <c r="AE63" s="6">
        <v>30</v>
      </c>
      <c r="AF63" s="6"/>
      <c r="AG63" s="11">
        <v>22000</v>
      </c>
      <c r="AH63" s="7">
        <f t="shared" si="23"/>
        <v>660000</v>
      </c>
    </row>
    <row r="64" spans="2:34" ht="21" thickBot="1" x14ac:dyDescent="0.35">
      <c r="B64" s="5"/>
      <c r="C64" s="5"/>
      <c r="D64" s="11"/>
      <c r="E64" s="7"/>
      <c r="G64" s="5"/>
      <c r="H64" s="5"/>
      <c r="I64" s="11"/>
      <c r="J64" s="7"/>
      <c r="L64" s="5" t="s">
        <v>47</v>
      </c>
      <c r="M64" s="6">
        <v>30</v>
      </c>
      <c r="N64" s="6"/>
      <c r="O64" s="11">
        <v>9000</v>
      </c>
      <c r="P64" s="7">
        <f t="shared" si="20"/>
        <v>270000</v>
      </c>
      <c r="Q64" s="14"/>
      <c r="R64" s="5" t="s">
        <v>47</v>
      </c>
      <c r="S64" s="6">
        <v>30</v>
      </c>
      <c r="T64" s="6"/>
      <c r="U64" s="11">
        <v>9000</v>
      </c>
      <c r="V64" s="7">
        <f t="shared" si="21"/>
        <v>270000</v>
      </c>
      <c r="X64" s="5" t="s">
        <v>47</v>
      </c>
      <c r="Y64" s="6">
        <v>30</v>
      </c>
      <c r="Z64" s="6"/>
      <c r="AA64" s="11">
        <v>9000</v>
      </c>
      <c r="AB64" s="7">
        <f t="shared" si="22"/>
        <v>270000</v>
      </c>
      <c r="AD64" s="5" t="s">
        <v>47</v>
      </c>
      <c r="AE64" s="6">
        <v>30</v>
      </c>
      <c r="AF64" s="6"/>
      <c r="AG64" s="11">
        <v>9000</v>
      </c>
      <c r="AH64" s="7">
        <f t="shared" si="23"/>
        <v>270000</v>
      </c>
    </row>
    <row r="65" spans="2:34" ht="21" thickBot="1" x14ac:dyDescent="0.35">
      <c r="B65" s="5" t="s">
        <v>10</v>
      </c>
      <c r="C65" s="5">
        <v>6</v>
      </c>
      <c r="D65" s="11">
        <v>90000</v>
      </c>
      <c r="E65" s="7">
        <f t="shared" ref="E65" si="26">C65*D65</f>
        <v>540000</v>
      </c>
      <c r="F65" s="13" t="s">
        <v>9</v>
      </c>
      <c r="G65" s="5" t="s">
        <v>10</v>
      </c>
      <c r="H65" s="5">
        <v>9</v>
      </c>
      <c r="I65" s="11">
        <v>90000</v>
      </c>
      <c r="J65" s="7">
        <f t="shared" ref="J65" si="27">H65*I65</f>
        <v>810000</v>
      </c>
      <c r="L65" s="5" t="s">
        <v>49</v>
      </c>
      <c r="M65" s="6">
        <v>32</v>
      </c>
      <c r="N65" s="6"/>
      <c r="O65" s="11">
        <v>40000</v>
      </c>
      <c r="P65" s="7">
        <f t="shared" si="20"/>
        <v>1280000</v>
      </c>
      <c r="Q65" s="14"/>
      <c r="R65" s="5" t="s">
        <v>49</v>
      </c>
      <c r="S65" s="6">
        <v>32</v>
      </c>
      <c r="T65" s="6"/>
      <c r="U65" s="11">
        <v>40000</v>
      </c>
      <c r="V65" s="7">
        <f t="shared" si="21"/>
        <v>1280000</v>
      </c>
      <c r="X65" s="5" t="s">
        <v>49</v>
      </c>
      <c r="Y65" s="6">
        <v>32</v>
      </c>
      <c r="Z65" s="6"/>
      <c r="AA65" s="11">
        <v>40000</v>
      </c>
      <c r="AB65" s="7">
        <f t="shared" si="22"/>
        <v>1280000</v>
      </c>
      <c r="AD65" s="5" t="s">
        <v>49</v>
      </c>
      <c r="AE65" s="6">
        <v>32</v>
      </c>
      <c r="AF65" s="6"/>
      <c r="AG65" s="11">
        <v>40000</v>
      </c>
      <c r="AH65" s="7">
        <f t="shared" si="23"/>
        <v>1280000</v>
      </c>
    </row>
    <row r="66" spans="2:34" ht="21" thickBot="1" x14ac:dyDescent="0.35">
      <c r="B66" s="5"/>
      <c r="C66" s="5"/>
      <c r="D66" s="11"/>
      <c r="E66" s="7"/>
      <c r="G66" s="5"/>
      <c r="H66" s="5"/>
      <c r="I66" s="11"/>
      <c r="J66" s="7"/>
      <c r="L66" s="5" t="s">
        <v>50</v>
      </c>
      <c r="M66" s="6">
        <v>32</v>
      </c>
      <c r="N66" s="6"/>
      <c r="O66" s="11">
        <v>40000</v>
      </c>
      <c r="P66" s="7">
        <f t="shared" si="20"/>
        <v>1280000</v>
      </c>
      <c r="Q66" s="14"/>
      <c r="R66" s="5" t="s">
        <v>50</v>
      </c>
      <c r="S66" s="6">
        <v>32</v>
      </c>
      <c r="T66" s="6"/>
      <c r="U66" s="11">
        <v>40000</v>
      </c>
      <c r="V66" s="7">
        <f t="shared" si="21"/>
        <v>1280000</v>
      </c>
      <c r="X66" s="5" t="s">
        <v>50</v>
      </c>
      <c r="Y66" s="6">
        <v>32</v>
      </c>
      <c r="Z66" s="6"/>
      <c r="AA66" s="11">
        <v>40000</v>
      </c>
      <c r="AB66" s="7">
        <f t="shared" si="22"/>
        <v>1280000</v>
      </c>
      <c r="AD66" s="5" t="s">
        <v>50</v>
      </c>
      <c r="AE66" s="6">
        <v>32</v>
      </c>
      <c r="AF66" s="6"/>
      <c r="AG66" s="11">
        <v>40000</v>
      </c>
      <c r="AH66" s="7">
        <f t="shared" si="23"/>
        <v>1280000</v>
      </c>
    </row>
    <row r="67" spans="2:34" ht="21" thickBot="1" x14ac:dyDescent="0.35">
      <c r="B67" s="5"/>
      <c r="C67" s="5"/>
      <c r="D67" s="11"/>
      <c r="E67" s="7"/>
      <c r="G67" s="5"/>
      <c r="H67" s="5"/>
      <c r="I67" s="11"/>
      <c r="J67" s="7"/>
      <c r="L67" s="5" t="s">
        <v>51</v>
      </c>
      <c r="M67" s="6">
        <v>32</v>
      </c>
      <c r="N67" s="6"/>
      <c r="O67" s="11">
        <v>40000</v>
      </c>
      <c r="P67" s="7">
        <f t="shared" si="20"/>
        <v>1280000</v>
      </c>
      <c r="Q67" s="14"/>
      <c r="R67" s="5" t="s">
        <v>51</v>
      </c>
      <c r="S67" s="6">
        <v>32</v>
      </c>
      <c r="T67" s="6"/>
      <c r="U67" s="11">
        <v>40000</v>
      </c>
      <c r="V67" s="7">
        <f t="shared" si="21"/>
        <v>1280000</v>
      </c>
      <c r="X67" s="5" t="s">
        <v>51</v>
      </c>
      <c r="Y67" s="6">
        <v>32</v>
      </c>
      <c r="Z67" s="6"/>
      <c r="AA67" s="11">
        <v>40000</v>
      </c>
      <c r="AB67" s="7">
        <f t="shared" si="22"/>
        <v>1280000</v>
      </c>
      <c r="AD67" s="5" t="s">
        <v>51</v>
      </c>
      <c r="AE67" s="6">
        <v>32</v>
      </c>
      <c r="AF67" s="6"/>
      <c r="AG67" s="11">
        <v>40000</v>
      </c>
      <c r="AH67" s="7">
        <f t="shared" si="23"/>
        <v>1280000</v>
      </c>
    </row>
    <row r="68" spans="2:34" ht="21" thickBot="1" x14ac:dyDescent="0.35">
      <c r="B68" s="5"/>
      <c r="C68" s="5"/>
      <c r="D68" s="11"/>
      <c r="E68" s="7"/>
      <c r="G68" s="5"/>
      <c r="H68" s="5"/>
      <c r="I68" s="11"/>
      <c r="J68" s="7"/>
      <c r="L68" s="5" t="s">
        <v>35</v>
      </c>
      <c r="M68" s="6">
        <v>30</v>
      </c>
      <c r="N68" s="6"/>
      <c r="O68" s="11">
        <v>31000</v>
      </c>
      <c r="P68" s="7">
        <f t="shared" si="20"/>
        <v>930000</v>
      </c>
      <c r="Q68" s="14"/>
      <c r="R68" s="5" t="s">
        <v>35</v>
      </c>
      <c r="S68" s="6">
        <v>30</v>
      </c>
      <c r="T68" s="6"/>
      <c r="U68" s="11">
        <v>31000</v>
      </c>
      <c r="V68" s="7">
        <f t="shared" si="21"/>
        <v>930000</v>
      </c>
      <c r="X68" s="5" t="s">
        <v>35</v>
      </c>
      <c r="Y68" s="6">
        <v>30</v>
      </c>
      <c r="Z68" s="6"/>
      <c r="AA68" s="11">
        <v>31000</v>
      </c>
      <c r="AB68" s="7">
        <f t="shared" si="22"/>
        <v>930000</v>
      </c>
      <c r="AD68" s="5" t="s">
        <v>35</v>
      </c>
      <c r="AE68" s="6">
        <v>30</v>
      </c>
      <c r="AF68" s="6"/>
      <c r="AG68" s="11">
        <v>31000</v>
      </c>
      <c r="AH68" s="7">
        <f t="shared" si="23"/>
        <v>930000</v>
      </c>
    </row>
    <row r="69" spans="2:34" ht="21" customHeight="1" thickBot="1" x14ac:dyDescent="0.35">
      <c r="B69" s="5"/>
      <c r="C69" s="5"/>
      <c r="D69" s="11"/>
      <c r="E69" s="7"/>
      <c r="G69" s="5"/>
      <c r="H69" s="5"/>
      <c r="I69" s="11"/>
      <c r="J69" s="7"/>
      <c r="L69" s="5" t="s">
        <v>53</v>
      </c>
      <c r="M69" s="6">
        <v>15</v>
      </c>
      <c r="N69" s="6"/>
      <c r="O69" s="11">
        <v>162000</v>
      </c>
      <c r="P69" s="7">
        <f t="shared" si="20"/>
        <v>2430000</v>
      </c>
      <c r="Q69" s="14"/>
      <c r="R69" s="5" t="s">
        <v>53</v>
      </c>
      <c r="S69" s="6">
        <v>15</v>
      </c>
      <c r="T69" s="6"/>
      <c r="U69" s="11">
        <v>162000</v>
      </c>
      <c r="V69" s="7">
        <f t="shared" si="21"/>
        <v>2430000</v>
      </c>
      <c r="X69" s="5" t="s">
        <v>53</v>
      </c>
      <c r="Y69" s="6">
        <v>15</v>
      </c>
      <c r="Z69" s="6"/>
      <c r="AA69" s="11">
        <v>183000</v>
      </c>
      <c r="AB69" s="7">
        <f t="shared" si="22"/>
        <v>2745000</v>
      </c>
      <c r="AD69" s="5" t="s">
        <v>53</v>
      </c>
      <c r="AE69" s="6">
        <v>15</v>
      </c>
      <c r="AF69" s="6"/>
      <c r="AG69" s="11">
        <v>205000</v>
      </c>
      <c r="AH69" s="7">
        <f t="shared" si="23"/>
        <v>3075000</v>
      </c>
    </row>
    <row r="70" spans="2:34" ht="21" customHeight="1" thickBot="1" x14ac:dyDescent="0.35">
      <c r="B70" s="5"/>
      <c r="C70" s="5"/>
      <c r="D70" s="11"/>
      <c r="E70" s="7"/>
      <c r="G70" s="5"/>
      <c r="H70" s="5"/>
      <c r="I70" s="11"/>
      <c r="J70" s="7"/>
      <c r="L70" s="5" t="s">
        <v>54</v>
      </c>
      <c r="M70" s="6">
        <v>15</v>
      </c>
      <c r="N70" s="6"/>
      <c r="O70" s="11">
        <v>162000</v>
      </c>
      <c r="P70" s="7">
        <f t="shared" si="20"/>
        <v>2430000</v>
      </c>
      <c r="Q70" s="14"/>
      <c r="R70" s="5" t="s">
        <v>54</v>
      </c>
      <c r="S70" s="6">
        <v>15</v>
      </c>
      <c r="T70" s="6"/>
      <c r="U70" s="11">
        <v>183000</v>
      </c>
      <c r="V70" s="7">
        <f t="shared" si="21"/>
        <v>2745000</v>
      </c>
      <c r="X70" s="5" t="s">
        <v>54</v>
      </c>
      <c r="Y70" s="6">
        <v>15</v>
      </c>
      <c r="Z70" s="6"/>
      <c r="AA70" s="11">
        <v>205000</v>
      </c>
      <c r="AB70" s="7">
        <f t="shared" si="22"/>
        <v>3075000</v>
      </c>
      <c r="AD70" s="5" t="s">
        <v>54</v>
      </c>
      <c r="AE70" s="6">
        <v>15</v>
      </c>
      <c r="AF70" s="6"/>
      <c r="AG70" s="11">
        <v>162000</v>
      </c>
      <c r="AH70" s="7">
        <f t="shared" si="23"/>
        <v>2430000</v>
      </c>
    </row>
    <row r="71" spans="2:34" ht="21" thickBot="1" x14ac:dyDescent="0.35">
      <c r="B71" s="5"/>
      <c r="C71" s="5"/>
      <c r="D71" s="11"/>
      <c r="E71" s="7"/>
      <c r="G71" s="5"/>
      <c r="H71" s="5"/>
      <c r="I71" s="11"/>
      <c r="J71" s="7"/>
      <c r="L71" s="5" t="s">
        <v>48</v>
      </c>
      <c r="M71" s="6">
        <v>30</v>
      </c>
      <c r="N71" s="6"/>
      <c r="O71" s="11">
        <v>27000</v>
      </c>
      <c r="P71" s="7">
        <f t="shared" si="20"/>
        <v>810000</v>
      </c>
      <c r="Q71" s="14"/>
      <c r="R71" s="5" t="s">
        <v>48</v>
      </c>
      <c r="S71" s="6">
        <v>30</v>
      </c>
      <c r="T71" s="6"/>
      <c r="U71" s="11">
        <v>27000</v>
      </c>
      <c r="V71" s="7">
        <f t="shared" si="21"/>
        <v>810000</v>
      </c>
      <c r="X71" s="5" t="s">
        <v>48</v>
      </c>
      <c r="Y71" s="6">
        <v>30</v>
      </c>
      <c r="Z71" s="6"/>
      <c r="AA71" s="11">
        <v>27000</v>
      </c>
      <c r="AB71" s="7">
        <f t="shared" si="22"/>
        <v>810000</v>
      </c>
      <c r="AD71" s="5" t="s">
        <v>48</v>
      </c>
      <c r="AE71" s="6">
        <v>30</v>
      </c>
      <c r="AF71" s="6"/>
      <c r="AG71" s="11">
        <v>27000</v>
      </c>
      <c r="AH71" s="7">
        <f t="shared" si="23"/>
        <v>810000</v>
      </c>
    </row>
    <row r="72" spans="2:34" ht="21" thickBot="1" x14ac:dyDescent="0.35">
      <c r="B72" s="5"/>
      <c r="C72" s="5"/>
      <c r="D72" s="11"/>
      <c r="E72" s="7"/>
      <c r="G72" s="5"/>
      <c r="H72" s="5"/>
      <c r="I72" s="11"/>
      <c r="J72" s="7"/>
      <c r="L72" s="5" t="s">
        <v>52</v>
      </c>
      <c r="M72" s="6">
        <v>30</v>
      </c>
      <c r="N72" s="6"/>
      <c r="O72" s="11">
        <v>27000</v>
      </c>
      <c r="P72" s="7">
        <f t="shared" si="20"/>
        <v>810000</v>
      </c>
      <c r="Q72" s="14"/>
      <c r="R72" s="5" t="s">
        <v>52</v>
      </c>
      <c r="S72" s="6">
        <v>30</v>
      </c>
      <c r="T72" s="6"/>
      <c r="U72" s="11">
        <v>27000</v>
      </c>
      <c r="V72" s="7">
        <f t="shared" si="21"/>
        <v>810000</v>
      </c>
      <c r="X72" s="5" t="s">
        <v>52</v>
      </c>
      <c r="Y72" s="6">
        <v>30</v>
      </c>
      <c r="Z72" s="6"/>
      <c r="AA72" s="11">
        <v>27000</v>
      </c>
      <c r="AB72" s="7">
        <f t="shared" si="22"/>
        <v>810000</v>
      </c>
      <c r="AD72" s="5" t="s">
        <v>52</v>
      </c>
      <c r="AE72" s="6">
        <v>30</v>
      </c>
      <c r="AF72" s="6"/>
      <c r="AG72" s="11">
        <v>27000</v>
      </c>
      <c r="AH72" s="7">
        <f t="shared" si="23"/>
        <v>810000</v>
      </c>
    </row>
    <row r="73" spans="2:34" ht="21" thickBot="1" x14ac:dyDescent="0.35">
      <c r="B73" s="12"/>
      <c r="C73" s="5"/>
      <c r="D73" s="11">
        <v>0</v>
      </c>
      <c r="E73" s="7">
        <f t="shared" ref="E73" si="28">C73*D73</f>
        <v>0</v>
      </c>
      <c r="G73" s="12"/>
      <c r="H73" s="5"/>
      <c r="I73" s="11">
        <v>0</v>
      </c>
      <c r="J73" s="7">
        <f t="shared" ref="J73" si="29">H73*I73</f>
        <v>0</v>
      </c>
      <c r="L73" s="8" t="s">
        <v>5</v>
      </c>
      <c r="M73" s="9"/>
      <c r="N73" s="9"/>
      <c r="O73" s="9"/>
      <c r="P73" s="10">
        <f>SUM(P59:P72)</f>
        <v>13106000</v>
      </c>
      <c r="Q73" s="14"/>
      <c r="R73" s="8" t="s">
        <v>5</v>
      </c>
      <c r="S73" s="9"/>
      <c r="T73" s="9"/>
      <c r="U73" s="9"/>
      <c r="V73" s="10">
        <f>SUM(V59:V72)</f>
        <v>13421000</v>
      </c>
      <c r="X73" s="8" t="s">
        <v>5</v>
      </c>
      <c r="Y73" s="9"/>
      <c r="Z73" s="9"/>
      <c r="AA73" s="9"/>
      <c r="AB73" s="10">
        <f>SUM(AB59:AB72)</f>
        <v>14066000</v>
      </c>
      <c r="AD73" s="8" t="s">
        <v>5</v>
      </c>
      <c r="AE73" s="9"/>
      <c r="AF73" s="9"/>
      <c r="AG73" s="9"/>
      <c r="AH73" s="10">
        <f>SUM(AH59:AH72)</f>
        <v>13751000</v>
      </c>
    </row>
    <row r="74" spans="2:34" ht="24.75" customHeight="1" thickBot="1" x14ac:dyDescent="0.35">
      <c r="B74" s="8" t="s">
        <v>5</v>
      </c>
      <c r="C74" s="9"/>
      <c r="D74" s="9"/>
      <c r="E74" s="10">
        <f>SUM(E59:E73)</f>
        <v>1108000</v>
      </c>
      <c r="G74" s="8" t="s">
        <v>5</v>
      </c>
      <c r="H74" s="9"/>
      <c r="I74" s="9"/>
      <c r="J74" s="10">
        <f>SUM(J59:J73)</f>
        <v>1513000</v>
      </c>
      <c r="L74" s="15" t="s">
        <v>16</v>
      </c>
      <c r="M74" s="16"/>
      <c r="N74" s="16"/>
      <c r="O74" s="16"/>
      <c r="P74" s="17">
        <f>P58-P73</f>
        <v>3094000</v>
      </c>
      <c r="R74" s="15" t="s">
        <v>16</v>
      </c>
      <c r="S74" s="16"/>
      <c r="T74" s="16"/>
      <c r="U74" s="16"/>
      <c r="V74" s="17">
        <f>V58-V73</f>
        <v>3079000</v>
      </c>
      <c r="X74" s="15" t="s">
        <v>16</v>
      </c>
      <c r="Y74" s="16"/>
      <c r="Z74" s="16"/>
      <c r="AA74" s="16"/>
      <c r="AB74" s="17">
        <f>AB58-AB73</f>
        <v>3334000</v>
      </c>
      <c r="AD74" s="15" t="s">
        <v>16</v>
      </c>
      <c r="AE74" s="16"/>
      <c r="AF74" s="16"/>
      <c r="AG74" s="16"/>
      <c r="AH74" s="17">
        <f>AH58-AH73</f>
        <v>3199000</v>
      </c>
    </row>
    <row r="76" spans="2:34" ht="17.25" thickBot="1" x14ac:dyDescent="0.35"/>
    <row r="77" spans="2:34" ht="16.5" customHeight="1" x14ac:dyDescent="0.3">
      <c r="B77" s="39" t="s">
        <v>13</v>
      </c>
      <c r="C77" s="40"/>
      <c r="D77" s="40"/>
      <c r="E77" s="41"/>
      <c r="G77" s="39" t="s">
        <v>12</v>
      </c>
      <c r="H77" s="40"/>
      <c r="I77" s="40"/>
      <c r="J77" s="41"/>
      <c r="L77" s="33" t="s">
        <v>65</v>
      </c>
      <c r="M77" s="34"/>
      <c r="N77" s="34"/>
      <c r="O77" s="34"/>
      <c r="P77" s="35"/>
      <c r="R77" s="33" t="s">
        <v>66</v>
      </c>
      <c r="S77" s="34"/>
      <c r="T77" s="34"/>
      <c r="U77" s="34"/>
      <c r="V77" s="35"/>
      <c r="X77" s="33" t="s">
        <v>67</v>
      </c>
      <c r="Y77" s="34"/>
      <c r="Z77" s="34"/>
      <c r="AA77" s="34"/>
      <c r="AB77" s="35"/>
      <c r="AD77" s="33" t="s">
        <v>43</v>
      </c>
      <c r="AE77" s="34"/>
      <c r="AF77" s="34"/>
      <c r="AG77" s="34"/>
      <c r="AH77" s="35"/>
    </row>
    <row r="78" spans="2:34" ht="17.25" customHeight="1" thickBot="1" x14ac:dyDescent="0.35">
      <c r="B78" s="42"/>
      <c r="C78" s="43"/>
      <c r="D78" s="43"/>
      <c r="E78" s="44"/>
      <c r="G78" s="42"/>
      <c r="H78" s="43"/>
      <c r="I78" s="43"/>
      <c r="J78" s="44"/>
      <c r="L78" s="36"/>
      <c r="M78" s="37"/>
      <c r="N78" s="37"/>
      <c r="O78" s="37"/>
      <c r="P78" s="38"/>
      <c r="R78" s="36"/>
      <c r="S78" s="37"/>
      <c r="T78" s="37"/>
      <c r="U78" s="37"/>
      <c r="V78" s="38"/>
      <c r="X78" s="36"/>
      <c r="Y78" s="37"/>
      <c r="Z78" s="37"/>
      <c r="AA78" s="37"/>
      <c r="AB78" s="38"/>
      <c r="AD78" s="36"/>
      <c r="AE78" s="37"/>
      <c r="AF78" s="37"/>
      <c r="AG78" s="37"/>
      <c r="AH78" s="38"/>
    </row>
    <row r="79" spans="2:34" ht="21" thickBot="1" x14ac:dyDescent="0.35">
      <c r="B79" s="3" t="s">
        <v>0</v>
      </c>
      <c r="C79" s="3" t="s">
        <v>1</v>
      </c>
      <c r="D79" s="3" t="s">
        <v>2</v>
      </c>
      <c r="E79" s="4" t="s">
        <v>3</v>
      </c>
      <c r="G79" s="3" t="s">
        <v>0</v>
      </c>
      <c r="H79" s="3" t="s">
        <v>1</v>
      </c>
      <c r="I79" s="3" t="s">
        <v>2</v>
      </c>
      <c r="J79" s="4" t="s">
        <v>3</v>
      </c>
      <c r="L79" s="3" t="s">
        <v>15</v>
      </c>
      <c r="M79" s="3" t="s">
        <v>1</v>
      </c>
      <c r="N79" s="26" t="s">
        <v>195</v>
      </c>
      <c r="O79" s="24" t="s">
        <v>195</v>
      </c>
      <c r="P79" s="4" t="s">
        <v>3</v>
      </c>
      <c r="R79" s="3" t="s">
        <v>15</v>
      </c>
      <c r="S79" s="3" t="s">
        <v>1</v>
      </c>
      <c r="T79" s="26" t="s">
        <v>195</v>
      </c>
      <c r="U79" s="24" t="s">
        <v>195</v>
      </c>
      <c r="V79" s="4" t="s">
        <v>3</v>
      </c>
      <c r="X79" s="3" t="s">
        <v>15</v>
      </c>
      <c r="Y79" s="3" t="s">
        <v>1</v>
      </c>
      <c r="Z79" s="26" t="s">
        <v>195</v>
      </c>
      <c r="AA79" s="24" t="s">
        <v>195</v>
      </c>
      <c r="AB79" s="4" t="s">
        <v>3</v>
      </c>
      <c r="AD79" s="3" t="s">
        <v>15</v>
      </c>
      <c r="AE79" s="3" t="s">
        <v>1</v>
      </c>
      <c r="AF79" s="26" t="s">
        <v>195</v>
      </c>
      <c r="AG79" s="24" t="s">
        <v>195</v>
      </c>
      <c r="AH79" s="4" t="s">
        <v>3</v>
      </c>
    </row>
    <row r="80" spans="2:34" ht="21" thickBot="1" x14ac:dyDescent="0.35">
      <c r="B80" s="5" t="s">
        <v>14</v>
      </c>
      <c r="C80" s="6">
        <v>0</v>
      </c>
      <c r="D80" s="7">
        <v>0</v>
      </c>
      <c r="E80" s="7">
        <f>C80*D80</f>
        <v>0</v>
      </c>
      <c r="G80" s="5" t="s">
        <v>14</v>
      </c>
      <c r="H80" s="6">
        <v>0</v>
      </c>
      <c r="I80" s="7">
        <v>0</v>
      </c>
      <c r="J80" s="7">
        <f>H80*I80</f>
        <v>0</v>
      </c>
      <c r="L80" s="5" t="s">
        <v>24</v>
      </c>
      <c r="M80" s="6">
        <v>30</v>
      </c>
      <c r="N80" s="27">
        <v>430000</v>
      </c>
      <c r="O80" s="25">
        <f>N80+60000</f>
        <v>490000</v>
      </c>
      <c r="P80" s="7">
        <f>M80*O80</f>
        <v>14700000</v>
      </c>
      <c r="R80" s="5" t="s">
        <v>24</v>
      </c>
      <c r="S80" s="6">
        <v>30</v>
      </c>
      <c r="T80" s="27">
        <v>450000</v>
      </c>
      <c r="U80" s="25">
        <f>T80+60000</f>
        <v>510000</v>
      </c>
      <c r="V80" s="7">
        <f>S80*U80</f>
        <v>15300000</v>
      </c>
      <c r="X80" s="5" t="s">
        <v>24</v>
      </c>
      <c r="Y80" s="6">
        <v>30</v>
      </c>
      <c r="Z80" s="27">
        <v>485000</v>
      </c>
      <c r="AA80" s="25">
        <f>Z80+60000</f>
        <v>545000</v>
      </c>
      <c r="AB80" s="7">
        <f>Y80*AA80</f>
        <v>16350000</v>
      </c>
      <c r="AD80" s="5" t="s">
        <v>24</v>
      </c>
      <c r="AE80" s="6">
        <v>30</v>
      </c>
      <c r="AF80" s="27">
        <v>465000</v>
      </c>
      <c r="AG80" s="25">
        <f>AF80+60000</f>
        <v>525000</v>
      </c>
      <c r="AH80" s="7">
        <f>AE80*AG80</f>
        <v>15750000</v>
      </c>
    </row>
    <row r="81" spans="2:34" ht="21" thickBot="1" x14ac:dyDescent="0.35">
      <c r="B81" s="5" t="s">
        <v>4</v>
      </c>
      <c r="C81" s="6">
        <v>10</v>
      </c>
      <c r="D81" s="7">
        <v>255000</v>
      </c>
      <c r="E81" s="7">
        <f>C81*D81</f>
        <v>2550000</v>
      </c>
      <c r="G81" s="5" t="s">
        <v>4</v>
      </c>
      <c r="H81" s="6">
        <v>15</v>
      </c>
      <c r="I81" s="7">
        <v>230000</v>
      </c>
      <c r="J81" s="7">
        <f>H81*I81</f>
        <v>3450000</v>
      </c>
      <c r="L81" s="5" t="s">
        <v>22</v>
      </c>
      <c r="M81" s="6">
        <v>30</v>
      </c>
      <c r="N81" s="27">
        <f>N80-35000</f>
        <v>395000</v>
      </c>
      <c r="O81" s="25">
        <f>O80-35000</f>
        <v>455000</v>
      </c>
      <c r="P81" s="7">
        <f>M81*O81</f>
        <v>13650000</v>
      </c>
      <c r="R81" s="5" t="s">
        <v>22</v>
      </c>
      <c r="S81" s="6">
        <v>30</v>
      </c>
      <c r="T81" s="27">
        <f>T80-35000</f>
        <v>415000</v>
      </c>
      <c r="U81" s="25">
        <f>U80-35000</f>
        <v>475000</v>
      </c>
      <c r="V81" s="7">
        <f>S81*U81</f>
        <v>14250000</v>
      </c>
      <c r="X81" s="5" t="s">
        <v>22</v>
      </c>
      <c r="Y81" s="6">
        <v>30</v>
      </c>
      <c r="Z81" s="27">
        <f>Z80-35000</f>
        <v>450000</v>
      </c>
      <c r="AA81" s="25">
        <f>AA80-35000</f>
        <v>510000</v>
      </c>
      <c r="AB81" s="7">
        <f>Y81*AA81</f>
        <v>15300000</v>
      </c>
      <c r="AD81" s="5" t="s">
        <v>22</v>
      </c>
      <c r="AE81" s="6">
        <v>30</v>
      </c>
      <c r="AF81" s="27">
        <f>AF80-35000</f>
        <v>430000</v>
      </c>
      <c r="AG81" s="25">
        <f>AG80-35000</f>
        <v>490000</v>
      </c>
      <c r="AH81" s="7">
        <f>AE81*AG81</f>
        <v>14700000</v>
      </c>
    </row>
    <row r="82" spans="2:34" ht="21" thickBot="1" x14ac:dyDescent="0.35">
      <c r="B82" s="5"/>
      <c r="C82" s="6"/>
      <c r="D82" s="7"/>
      <c r="E82" s="7"/>
      <c r="G82" s="5"/>
      <c r="H82" s="6"/>
      <c r="I82" s="7"/>
      <c r="J82" s="7"/>
      <c r="L82" s="21" t="s">
        <v>23</v>
      </c>
      <c r="M82" s="22">
        <v>30</v>
      </c>
      <c r="N82" s="22"/>
      <c r="O82" s="25">
        <f>P82/M82</f>
        <v>384866.66666666669</v>
      </c>
      <c r="P82" s="23">
        <f>P98</f>
        <v>11546000</v>
      </c>
      <c r="R82" s="21" t="s">
        <v>23</v>
      </c>
      <c r="S82" s="22">
        <v>30</v>
      </c>
      <c r="T82" s="22"/>
      <c r="U82" s="25">
        <f>V82/S82</f>
        <v>402366.66666666669</v>
      </c>
      <c r="V82" s="23">
        <f>V98</f>
        <v>12071000</v>
      </c>
      <c r="X82" s="21" t="s">
        <v>23</v>
      </c>
      <c r="Y82" s="22">
        <v>30</v>
      </c>
      <c r="Z82" s="22"/>
      <c r="AA82" s="25">
        <f>AB82/Y82</f>
        <v>438866.66666666669</v>
      </c>
      <c r="AB82" s="23">
        <f>AB98</f>
        <v>13166000</v>
      </c>
      <c r="AD82" s="21" t="s">
        <v>23</v>
      </c>
      <c r="AE82" s="22">
        <v>30</v>
      </c>
      <c r="AF82" s="22"/>
      <c r="AG82" s="25">
        <f>AH82/AE82</f>
        <v>421366.66666666669</v>
      </c>
      <c r="AH82" s="23">
        <f>AH98</f>
        <v>12641000</v>
      </c>
    </row>
    <row r="83" spans="2:34" ht="21" thickBot="1" x14ac:dyDescent="0.35">
      <c r="B83" s="8" t="s">
        <v>5</v>
      </c>
      <c r="C83" s="9"/>
      <c r="D83" s="9"/>
      <c r="E83" s="10"/>
      <c r="G83" s="8" t="s">
        <v>5</v>
      </c>
      <c r="H83" s="9"/>
      <c r="I83" s="9"/>
      <c r="J83" s="10"/>
      <c r="L83" s="8" t="s">
        <v>5</v>
      </c>
      <c r="M83" s="9"/>
      <c r="N83" s="9"/>
      <c r="O83" s="9"/>
      <c r="P83" s="10">
        <f>P80</f>
        <v>14700000</v>
      </c>
      <c r="R83" s="8" t="s">
        <v>5</v>
      </c>
      <c r="S83" s="9"/>
      <c r="T83" s="9"/>
      <c r="U83" s="9"/>
      <c r="V83" s="10">
        <f>V80</f>
        <v>15300000</v>
      </c>
      <c r="X83" s="8" t="s">
        <v>5</v>
      </c>
      <c r="Y83" s="9"/>
      <c r="Z83" s="9"/>
      <c r="AA83" s="9"/>
      <c r="AB83" s="10">
        <f>AB80</f>
        <v>16350000</v>
      </c>
      <c r="AD83" s="8" t="s">
        <v>5</v>
      </c>
      <c r="AE83" s="9"/>
      <c r="AF83" s="9"/>
      <c r="AG83" s="9"/>
      <c r="AH83" s="10">
        <f>AH80</f>
        <v>15750000</v>
      </c>
    </row>
    <row r="84" spans="2:34" ht="21" thickBot="1" x14ac:dyDescent="0.35">
      <c r="B84" s="5" t="s">
        <v>11</v>
      </c>
      <c r="C84" s="6">
        <v>1</v>
      </c>
      <c r="D84" s="11">
        <v>250000</v>
      </c>
      <c r="E84" s="7">
        <f t="shared" ref="E84:E85" si="30">C84*D84</f>
        <v>250000</v>
      </c>
      <c r="G84" s="5" t="s">
        <v>11</v>
      </c>
      <c r="H84" s="6">
        <v>1</v>
      </c>
      <c r="I84" s="11">
        <v>250000</v>
      </c>
      <c r="J84" s="7">
        <f t="shared" ref="J84:J85" si="31">H84*I84</f>
        <v>250000</v>
      </c>
      <c r="L84" s="5" t="s">
        <v>18</v>
      </c>
      <c r="M84" s="6">
        <v>1</v>
      </c>
      <c r="N84" s="6"/>
      <c r="O84" s="11">
        <v>440000</v>
      </c>
      <c r="P84" s="7">
        <f t="shared" ref="P84:P97" si="32">M84*O84</f>
        <v>440000</v>
      </c>
      <c r="R84" s="5" t="s">
        <v>18</v>
      </c>
      <c r="S84" s="6">
        <v>1</v>
      </c>
      <c r="T84" s="6"/>
      <c r="U84" s="11">
        <v>440000</v>
      </c>
      <c r="V84" s="7">
        <f t="shared" ref="V84:V97" si="33">S84*U84</f>
        <v>440000</v>
      </c>
      <c r="X84" s="5" t="s">
        <v>18</v>
      </c>
      <c r="Y84" s="6">
        <v>1</v>
      </c>
      <c r="Z84" s="6"/>
      <c r="AA84" s="11">
        <v>440000</v>
      </c>
      <c r="AB84" s="7">
        <f t="shared" ref="AB84:AB97" si="34">Y84*AA84</f>
        <v>440000</v>
      </c>
      <c r="AD84" s="5" t="s">
        <v>18</v>
      </c>
      <c r="AE84" s="6">
        <v>1</v>
      </c>
      <c r="AF84" s="6"/>
      <c r="AG84" s="11">
        <v>440000</v>
      </c>
      <c r="AH84" s="7">
        <f t="shared" ref="AH84:AH97" si="35">AE84*AG84</f>
        <v>440000</v>
      </c>
    </row>
    <row r="85" spans="2:34" ht="21" thickBot="1" x14ac:dyDescent="0.35">
      <c r="B85" s="5" t="s">
        <v>6</v>
      </c>
      <c r="C85" s="5">
        <v>6</v>
      </c>
      <c r="D85" s="11">
        <v>8000</v>
      </c>
      <c r="E85" s="7">
        <f t="shared" si="30"/>
        <v>48000</v>
      </c>
      <c r="G85" s="5" t="s">
        <v>6</v>
      </c>
      <c r="H85" s="5">
        <v>6</v>
      </c>
      <c r="I85" s="11">
        <v>8000</v>
      </c>
      <c r="J85" s="7">
        <f t="shared" si="31"/>
        <v>48000</v>
      </c>
      <c r="L85" s="5" t="s">
        <v>25</v>
      </c>
      <c r="M85" s="5">
        <v>2</v>
      </c>
      <c r="N85" s="5"/>
      <c r="O85" s="11">
        <v>150000</v>
      </c>
      <c r="P85" s="7">
        <f t="shared" si="32"/>
        <v>300000</v>
      </c>
      <c r="R85" s="5" t="s">
        <v>25</v>
      </c>
      <c r="S85" s="5">
        <v>2</v>
      </c>
      <c r="T85" s="5"/>
      <c r="U85" s="11">
        <v>150000</v>
      </c>
      <c r="V85" s="7">
        <f t="shared" si="33"/>
        <v>300000</v>
      </c>
      <c r="X85" s="5" t="s">
        <v>25</v>
      </c>
      <c r="Y85" s="5">
        <v>2</v>
      </c>
      <c r="Z85" s="5"/>
      <c r="AA85" s="11">
        <v>150000</v>
      </c>
      <c r="AB85" s="7">
        <f t="shared" si="34"/>
        <v>300000</v>
      </c>
      <c r="AD85" s="5" t="s">
        <v>25</v>
      </c>
      <c r="AE85" s="5">
        <v>2</v>
      </c>
      <c r="AF85" s="5"/>
      <c r="AG85" s="11">
        <v>150000</v>
      </c>
      <c r="AH85" s="7">
        <f t="shared" si="35"/>
        <v>300000</v>
      </c>
    </row>
    <row r="86" spans="2:34" ht="21" thickBot="1" x14ac:dyDescent="0.35">
      <c r="B86" s="5"/>
      <c r="C86" s="5"/>
      <c r="D86" s="11"/>
      <c r="E86" s="7"/>
      <c r="G86" s="5"/>
      <c r="H86" s="5"/>
      <c r="I86" s="11"/>
      <c r="J86" s="7"/>
      <c r="L86" s="5" t="s">
        <v>26</v>
      </c>
      <c r="M86" s="5">
        <v>1</v>
      </c>
      <c r="N86" s="5"/>
      <c r="O86" s="11">
        <v>150000</v>
      </c>
      <c r="P86" s="7">
        <f t="shared" si="32"/>
        <v>150000</v>
      </c>
      <c r="R86" s="5" t="s">
        <v>26</v>
      </c>
      <c r="S86" s="5">
        <v>1</v>
      </c>
      <c r="T86" s="5"/>
      <c r="U86" s="11">
        <v>150000</v>
      </c>
      <c r="V86" s="7">
        <f t="shared" si="33"/>
        <v>150000</v>
      </c>
      <c r="X86" s="5" t="s">
        <v>26</v>
      </c>
      <c r="Y86" s="5">
        <v>1</v>
      </c>
      <c r="Z86" s="5"/>
      <c r="AA86" s="11">
        <v>150000</v>
      </c>
      <c r="AB86" s="7">
        <f t="shared" si="34"/>
        <v>150000</v>
      </c>
      <c r="AD86" s="5" t="s">
        <v>26</v>
      </c>
      <c r="AE86" s="5">
        <v>1</v>
      </c>
      <c r="AF86" s="5"/>
      <c r="AG86" s="11">
        <v>150000</v>
      </c>
      <c r="AH86" s="7">
        <f t="shared" si="35"/>
        <v>150000</v>
      </c>
    </row>
    <row r="87" spans="2:34" ht="21" thickBot="1" x14ac:dyDescent="0.35">
      <c r="B87" s="5" t="s">
        <v>7</v>
      </c>
      <c r="C87" s="6">
        <v>10</v>
      </c>
      <c r="D87" s="11">
        <v>25000</v>
      </c>
      <c r="E87" s="7">
        <f t="shared" ref="E87:E88" si="36">C87*D87</f>
        <v>250000</v>
      </c>
      <c r="G87" s="5" t="s">
        <v>7</v>
      </c>
      <c r="H87" s="6">
        <v>15</v>
      </c>
      <c r="I87" s="11">
        <v>25000</v>
      </c>
      <c r="J87" s="7">
        <f t="shared" ref="J87:J88" si="37">H87*I87</f>
        <v>375000</v>
      </c>
      <c r="L87" s="5" t="s">
        <v>17</v>
      </c>
      <c r="M87" s="6">
        <v>3</v>
      </c>
      <c r="N87" s="6"/>
      <c r="O87" s="11">
        <v>12000</v>
      </c>
      <c r="P87" s="7">
        <f t="shared" si="32"/>
        <v>36000</v>
      </c>
      <c r="Q87" s="14"/>
      <c r="R87" s="5" t="s">
        <v>17</v>
      </c>
      <c r="S87" s="6">
        <v>3</v>
      </c>
      <c r="T87" s="6"/>
      <c r="U87" s="11">
        <v>12000</v>
      </c>
      <c r="V87" s="7">
        <f t="shared" si="33"/>
        <v>36000</v>
      </c>
      <c r="X87" s="5" t="s">
        <v>17</v>
      </c>
      <c r="Y87" s="6">
        <v>3</v>
      </c>
      <c r="Z87" s="6"/>
      <c r="AA87" s="11">
        <v>12000</v>
      </c>
      <c r="AB87" s="7">
        <f t="shared" si="34"/>
        <v>36000</v>
      </c>
      <c r="AD87" s="5" t="s">
        <v>17</v>
      </c>
      <c r="AE87" s="6">
        <v>3</v>
      </c>
      <c r="AF87" s="6"/>
      <c r="AG87" s="11">
        <v>12000</v>
      </c>
      <c r="AH87" s="7">
        <f t="shared" si="35"/>
        <v>36000</v>
      </c>
    </row>
    <row r="88" spans="2:34" ht="21" thickBot="1" x14ac:dyDescent="0.35">
      <c r="B88" s="5" t="s">
        <v>8</v>
      </c>
      <c r="C88" s="5">
        <v>10</v>
      </c>
      <c r="D88" s="11">
        <v>2000</v>
      </c>
      <c r="E88" s="7">
        <f t="shared" si="36"/>
        <v>20000</v>
      </c>
      <c r="G88" s="5" t="s">
        <v>8</v>
      </c>
      <c r="H88" s="5">
        <v>15</v>
      </c>
      <c r="I88" s="11">
        <v>2000</v>
      </c>
      <c r="J88" s="7">
        <f t="shared" si="37"/>
        <v>30000</v>
      </c>
      <c r="L88" s="5" t="s">
        <v>46</v>
      </c>
      <c r="M88" s="6">
        <v>30</v>
      </c>
      <c r="N88" s="6"/>
      <c r="O88" s="11">
        <v>22000</v>
      </c>
      <c r="P88" s="7">
        <f t="shared" si="32"/>
        <v>660000</v>
      </c>
      <c r="Q88" s="14"/>
      <c r="R88" s="5" t="s">
        <v>46</v>
      </c>
      <c r="S88" s="6">
        <v>30</v>
      </c>
      <c r="T88" s="6"/>
      <c r="U88" s="11">
        <v>22000</v>
      </c>
      <c r="V88" s="7">
        <f t="shared" si="33"/>
        <v>660000</v>
      </c>
      <c r="W88" s="1">
        <v>22</v>
      </c>
      <c r="X88" s="5" t="s">
        <v>46</v>
      </c>
      <c r="Y88" s="6">
        <v>30</v>
      </c>
      <c r="Z88" s="6"/>
      <c r="AA88" s="11">
        <v>22000</v>
      </c>
      <c r="AB88" s="7">
        <f t="shared" si="34"/>
        <v>660000</v>
      </c>
      <c r="AD88" s="5" t="s">
        <v>46</v>
      </c>
      <c r="AE88" s="6">
        <v>30</v>
      </c>
      <c r="AF88" s="6"/>
      <c r="AG88" s="11">
        <v>22000</v>
      </c>
      <c r="AH88" s="7">
        <f t="shared" si="35"/>
        <v>660000</v>
      </c>
    </row>
    <row r="89" spans="2:34" ht="21" thickBot="1" x14ac:dyDescent="0.35">
      <c r="B89" s="5"/>
      <c r="C89" s="5"/>
      <c r="D89" s="11"/>
      <c r="E89" s="7"/>
      <c r="G89" s="5"/>
      <c r="H89" s="5"/>
      <c r="I89" s="11"/>
      <c r="J89" s="7"/>
      <c r="L89" s="5" t="s">
        <v>47</v>
      </c>
      <c r="M89" s="6">
        <v>30</v>
      </c>
      <c r="N89" s="6"/>
      <c r="O89" s="11">
        <v>9000</v>
      </c>
      <c r="P89" s="7">
        <f t="shared" si="32"/>
        <v>270000</v>
      </c>
      <c r="Q89" s="14"/>
      <c r="R89" s="5" t="s">
        <v>47</v>
      </c>
      <c r="S89" s="6">
        <v>30</v>
      </c>
      <c r="T89" s="6"/>
      <c r="U89" s="11">
        <v>9000</v>
      </c>
      <c r="V89" s="7">
        <f t="shared" si="33"/>
        <v>270000</v>
      </c>
      <c r="X89" s="5" t="s">
        <v>47</v>
      </c>
      <c r="Y89" s="6">
        <v>30</v>
      </c>
      <c r="Z89" s="6"/>
      <c r="AA89" s="11">
        <v>9000</v>
      </c>
      <c r="AB89" s="7">
        <f t="shared" si="34"/>
        <v>270000</v>
      </c>
      <c r="AD89" s="5" t="s">
        <v>47</v>
      </c>
      <c r="AE89" s="6">
        <v>30</v>
      </c>
      <c r="AF89" s="6"/>
      <c r="AG89" s="11">
        <v>9000</v>
      </c>
      <c r="AH89" s="7">
        <f t="shared" si="35"/>
        <v>270000</v>
      </c>
    </row>
    <row r="90" spans="2:34" ht="21" thickBot="1" x14ac:dyDescent="0.35">
      <c r="B90" s="5" t="s">
        <v>10</v>
      </c>
      <c r="C90" s="5">
        <v>6</v>
      </c>
      <c r="D90" s="11">
        <v>90000</v>
      </c>
      <c r="E90" s="7">
        <f t="shared" ref="E90" si="38">C90*D90</f>
        <v>540000</v>
      </c>
      <c r="F90" s="13" t="s">
        <v>9</v>
      </c>
      <c r="G90" s="5" t="s">
        <v>10</v>
      </c>
      <c r="H90" s="5">
        <v>9</v>
      </c>
      <c r="I90" s="11">
        <v>90000</v>
      </c>
      <c r="J90" s="7">
        <f t="shared" ref="J90" si="39">H90*I90</f>
        <v>810000</v>
      </c>
      <c r="L90" s="5" t="s">
        <v>49</v>
      </c>
      <c r="M90" s="6">
        <v>32</v>
      </c>
      <c r="N90" s="6"/>
      <c r="O90" s="11">
        <v>40000</v>
      </c>
      <c r="P90" s="7">
        <f t="shared" si="32"/>
        <v>1280000</v>
      </c>
      <c r="Q90" s="14"/>
      <c r="R90" s="5" t="s">
        <v>49</v>
      </c>
      <c r="S90" s="6">
        <v>32</v>
      </c>
      <c r="T90" s="6"/>
      <c r="U90" s="11">
        <v>40000</v>
      </c>
      <c r="V90" s="7">
        <f t="shared" si="33"/>
        <v>1280000</v>
      </c>
      <c r="X90" s="5" t="s">
        <v>49</v>
      </c>
      <c r="Y90" s="6">
        <v>32</v>
      </c>
      <c r="Z90" s="6"/>
      <c r="AA90" s="11">
        <v>40000</v>
      </c>
      <c r="AB90" s="7">
        <f t="shared" si="34"/>
        <v>1280000</v>
      </c>
      <c r="AD90" s="5" t="s">
        <v>49</v>
      </c>
      <c r="AE90" s="6">
        <v>32</v>
      </c>
      <c r="AF90" s="6"/>
      <c r="AG90" s="11">
        <v>40000</v>
      </c>
      <c r="AH90" s="7">
        <f t="shared" si="35"/>
        <v>1280000</v>
      </c>
    </row>
    <row r="91" spans="2:34" ht="21" thickBot="1" x14ac:dyDescent="0.35">
      <c r="B91" s="5"/>
      <c r="C91" s="5"/>
      <c r="D91" s="11"/>
      <c r="E91" s="7"/>
      <c r="G91" s="5"/>
      <c r="H91" s="5"/>
      <c r="I91" s="11"/>
      <c r="J91" s="7"/>
      <c r="L91" s="5" t="s">
        <v>50</v>
      </c>
      <c r="M91" s="6">
        <v>32</v>
      </c>
      <c r="N91" s="6"/>
      <c r="O91" s="11">
        <v>40000</v>
      </c>
      <c r="P91" s="7">
        <f t="shared" si="32"/>
        <v>1280000</v>
      </c>
      <c r="Q91" s="14"/>
      <c r="R91" s="5" t="s">
        <v>50</v>
      </c>
      <c r="S91" s="6">
        <v>32</v>
      </c>
      <c r="T91" s="6"/>
      <c r="U91" s="11">
        <v>40000</v>
      </c>
      <c r="V91" s="7">
        <f t="shared" si="33"/>
        <v>1280000</v>
      </c>
      <c r="X91" s="5" t="s">
        <v>50</v>
      </c>
      <c r="Y91" s="6">
        <v>32</v>
      </c>
      <c r="Z91" s="6"/>
      <c r="AA91" s="11">
        <v>40000</v>
      </c>
      <c r="AB91" s="7">
        <f t="shared" si="34"/>
        <v>1280000</v>
      </c>
      <c r="AD91" s="5" t="s">
        <v>50</v>
      </c>
      <c r="AE91" s="6">
        <v>32</v>
      </c>
      <c r="AF91" s="6"/>
      <c r="AG91" s="11">
        <v>40000</v>
      </c>
      <c r="AH91" s="7">
        <f t="shared" si="35"/>
        <v>1280000</v>
      </c>
    </row>
    <row r="92" spans="2:34" ht="21" thickBot="1" x14ac:dyDescent="0.35">
      <c r="B92" s="5"/>
      <c r="C92" s="5"/>
      <c r="D92" s="11"/>
      <c r="E92" s="7"/>
      <c r="G92" s="5"/>
      <c r="H92" s="5"/>
      <c r="I92" s="11"/>
      <c r="J92" s="7"/>
      <c r="L92" s="5" t="s">
        <v>51</v>
      </c>
      <c r="M92" s="6">
        <v>32</v>
      </c>
      <c r="N92" s="6"/>
      <c r="O92" s="11">
        <v>40000</v>
      </c>
      <c r="P92" s="7">
        <f t="shared" si="32"/>
        <v>1280000</v>
      </c>
      <c r="Q92" s="14"/>
      <c r="R92" s="5" t="s">
        <v>51</v>
      </c>
      <c r="S92" s="6">
        <v>32</v>
      </c>
      <c r="T92" s="6"/>
      <c r="U92" s="11">
        <v>40000</v>
      </c>
      <c r="V92" s="7">
        <f t="shared" si="33"/>
        <v>1280000</v>
      </c>
      <c r="X92" s="5" t="s">
        <v>51</v>
      </c>
      <c r="Y92" s="6">
        <v>32</v>
      </c>
      <c r="Z92" s="6"/>
      <c r="AA92" s="11">
        <v>40000</v>
      </c>
      <c r="AB92" s="7">
        <f t="shared" si="34"/>
        <v>1280000</v>
      </c>
      <c r="AD92" s="5" t="s">
        <v>51</v>
      </c>
      <c r="AE92" s="6">
        <v>32</v>
      </c>
      <c r="AF92" s="6"/>
      <c r="AG92" s="11">
        <v>40000</v>
      </c>
      <c r="AH92" s="7">
        <f t="shared" si="35"/>
        <v>1280000</v>
      </c>
    </row>
    <row r="93" spans="2:34" ht="21" thickBot="1" x14ac:dyDescent="0.35">
      <c r="B93" s="5"/>
      <c r="C93" s="5"/>
      <c r="D93" s="11"/>
      <c r="E93" s="7"/>
      <c r="G93" s="5"/>
      <c r="H93" s="5"/>
      <c r="I93" s="11"/>
      <c r="J93" s="7"/>
      <c r="L93" s="5" t="s">
        <v>35</v>
      </c>
      <c r="M93" s="6">
        <v>30</v>
      </c>
      <c r="N93" s="6"/>
      <c r="O93" s="11">
        <v>31000</v>
      </c>
      <c r="P93" s="7">
        <f t="shared" si="32"/>
        <v>930000</v>
      </c>
      <c r="Q93" s="14"/>
      <c r="R93" s="5" t="s">
        <v>35</v>
      </c>
      <c r="S93" s="6">
        <v>30</v>
      </c>
      <c r="T93" s="6"/>
      <c r="U93" s="11">
        <v>31000</v>
      </c>
      <c r="V93" s="7">
        <f t="shared" si="33"/>
        <v>930000</v>
      </c>
      <c r="X93" s="5" t="s">
        <v>35</v>
      </c>
      <c r="Y93" s="6">
        <v>30</v>
      </c>
      <c r="Z93" s="6"/>
      <c r="AA93" s="11">
        <v>31000</v>
      </c>
      <c r="AB93" s="7">
        <f t="shared" si="34"/>
        <v>930000</v>
      </c>
      <c r="AD93" s="5" t="s">
        <v>35</v>
      </c>
      <c r="AE93" s="6">
        <v>30</v>
      </c>
      <c r="AF93" s="6"/>
      <c r="AG93" s="11">
        <v>31000</v>
      </c>
      <c r="AH93" s="7">
        <f t="shared" si="35"/>
        <v>930000</v>
      </c>
    </row>
    <row r="94" spans="2:34" ht="21" customHeight="1" thickBot="1" x14ac:dyDescent="0.35">
      <c r="B94" s="5"/>
      <c r="C94" s="5"/>
      <c r="D94" s="11"/>
      <c r="E94" s="7"/>
      <c r="G94" s="5"/>
      <c r="H94" s="5"/>
      <c r="I94" s="11"/>
      <c r="J94" s="7"/>
      <c r="L94" s="5" t="s">
        <v>53</v>
      </c>
      <c r="M94" s="6">
        <v>15</v>
      </c>
      <c r="N94" s="6"/>
      <c r="O94" s="11">
        <v>110000</v>
      </c>
      <c r="P94" s="7">
        <f t="shared" si="32"/>
        <v>1650000</v>
      </c>
      <c r="Q94" s="14"/>
      <c r="R94" s="5" t="s">
        <v>53</v>
      </c>
      <c r="S94" s="6">
        <v>15</v>
      </c>
      <c r="T94" s="6"/>
      <c r="U94" s="11">
        <v>110000</v>
      </c>
      <c r="V94" s="7">
        <f t="shared" si="33"/>
        <v>1650000</v>
      </c>
      <c r="X94" s="5" t="s">
        <v>53</v>
      </c>
      <c r="Y94" s="6">
        <v>15</v>
      </c>
      <c r="Z94" s="6"/>
      <c r="AA94" s="11">
        <v>145000</v>
      </c>
      <c r="AB94" s="7">
        <f t="shared" si="34"/>
        <v>2175000</v>
      </c>
      <c r="AD94" s="5" t="s">
        <v>53</v>
      </c>
      <c r="AE94" s="6">
        <v>15</v>
      </c>
      <c r="AF94" s="6"/>
      <c r="AG94" s="11">
        <v>183000</v>
      </c>
      <c r="AH94" s="7">
        <f t="shared" si="35"/>
        <v>2745000</v>
      </c>
    </row>
    <row r="95" spans="2:34" ht="21" customHeight="1" thickBot="1" x14ac:dyDescent="0.35">
      <c r="B95" s="5"/>
      <c r="C95" s="5"/>
      <c r="D95" s="11"/>
      <c r="E95" s="7"/>
      <c r="G95" s="5"/>
      <c r="H95" s="5"/>
      <c r="I95" s="11"/>
      <c r="J95" s="7"/>
      <c r="L95" s="5" t="s">
        <v>54</v>
      </c>
      <c r="M95" s="6">
        <v>15</v>
      </c>
      <c r="N95" s="6"/>
      <c r="O95" s="11">
        <v>110000</v>
      </c>
      <c r="P95" s="7">
        <f t="shared" si="32"/>
        <v>1650000</v>
      </c>
      <c r="Q95" s="14"/>
      <c r="R95" s="5" t="s">
        <v>54</v>
      </c>
      <c r="S95" s="6">
        <v>15</v>
      </c>
      <c r="T95" s="6"/>
      <c r="U95" s="11">
        <v>145000</v>
      </c>
      <c r="V95" s="7">
        <f t="shared" si="33"/>
        <v>2175000</v>
      </c>
      <c r="X95" s="5" t="s">
        <v>54</v>
      </c>
      <c r="Y95" s="6">
        <v>15</v>
      </c>
      <c r="Z95" s="6"/>
      <c r="AA95" s="11">
        <v>183000</v>
      </c>
      <c r="AB95" s="7">
        <f t="shared" si="34"/>
        <v>2745000</v>
      </c>
      <c r="AD95" s="5" t="s">
        <v>54</v>
      </c>
      <c r="AE95" s="6">
        <v>15</v>
      </c>
      <c r="AF95" s="6"/>
      <c r="AG95" s="11">
        <v>110000</v>
      </c>
      <c r="AH95" s="7">
        <f t="shared" si="35"/>
        <v>1650000</v>
      </c>
    </row>
    <row r="96" spans="2:34" ht="21" thickBot="1" x14ac:dyDescent="0.35">
      <c r="B96" s="5"/>
      <c r="C96" s="5"/>
      <c r="D96" s="11"/>
      <c r="E96" s="7"/>
      <c r="G96" s="5"/>
      <c r="H96" s="5"/>
      <c r="I96" s="11"/>
      <c r="J96" s="7"/>
      <c r="L96" s="5" t="s">
        <v>48</v>
      </c>
      <c r="M96" s="6">
        <v>30</v>
      </c>
      <c r="N96" s="6"/>
      <c r="O96" s="11">
        <v>27000</v>
      </c>
      <c r="P96" s="7">
        <f t="shared" si="32"/>
        <v>810000</v>
      </c>
      <c r="Q96" s="14"/>
      <c r="R96" s="5" t="s">
        <v>48</v>
      </c>
      <c r="S96" s="6">
        <v>30</v>
      </c>
      <c r="T96" s="6"/>
      <c r="U96" s="11">
        <v>27000</v>
      </c>
      <c r="V96" s="7">
        <f t="shared" si="33"/>
        <v>810000</v>
      </c>
      <c r="X96" s="5" t="s">
        <v>48</v>
      </c>
      <c r="Y96" s="6">
        <v>30</v>
      </c>
      <c r="Z96" s="6"/>
      <c r="AA96" s="11">
        <v>27000</v>
      </c>
      <c r="AB96" s="7">
        <f t="shared" si="34"/>
        <v>810000</v>
      </c>
      <c r="AD96" s="5" t="s">
        <v>48</v>
      </c>
      <c r="AE96" s="6">
        <v>30</v>
      </c>
      <c r="AF96" s="6"/>
      <c r="AG96" s="11">
        <v>27000</v>
      </c>
      <c r="AH96" s="7">
        <f t="shared" si="35"/>
        <v>810000</v>
      </c>
    </row>
    <row r="97" spans="2:34" ht="21" thickBot="1" x14ac:dyDescent="0.35">
      <c r="B97" s="5"/>
      <c r="C97" s="5"/>
      <c r="D97" s="11"/>
      <c r="E97" s="7"/>
      <c r="G97" s="5"/>
      <c r="H97" s="5"/>
      <c r="I97" s="11"/>
      <c r="J97" s="7"/>
      <c r="L97" s="5" t="s">
        <v>52</v>
      </c>
      <c r="M97" s="6">
        <v>30</v>
      </c>
      <c r="N97" s="6"/>
      <c r="O97" s="11">
        <v>27000</v>
      </c>
      <c r="P97" s="7">
        <f t="shared" si="32"/>
        <v>810000</v>
      </c>
      <c r="Q97" s="14"/>
      <c r="R97" s="5" t="s">
        <v>52</v>
      </c>
      <c r="S97" s="6">
        <v>30</v>
      </c>
      <c r="T97" s="6"/>
      <c r="U97" s="11">
        <v>27000</v>
      </c>
      <c r="V97" s="7">
        <f t="shared" si="33"/>
        <v>810000</v>
      </c>
      <c r="X97" s="5" t="s">
        <v>52</v>
      </c>
      <c r="Y97" s="6">
        <v>30</v>
      </c>
      <c r="Z97" s="6"/>
      <c r="AA97" s="11">
        <v>27000</v>
      </c>
      <c r="AB97" s="7">
        <f t="shared" si="34"/>
        <v>810000</v>
      </c>
      <c r="AD97" s="5" t="s">
        <v>52</v>
      </c>
      <c r="AE97" s="6">
        <v>30</v>
      </c>
      <c r="AF97" s="6"/>
      <c r="AG97" s="11">
        <v>27000</v>
      </c>
      <c r="AH97" s="7">
        <f t="shared" si="35"/>
        <v>810000</v>
      </c>
    </row>
    <row r="98" spans="2:34" ht="21" thickBot="1" x14ac:dyDescent="0.35">
      <c r="B98" s="12"/>
      <c r="C98" s="5"/>
      <c r="D98" s="11">
        <v>0</v>
      </c>
      <c r="E98" s="7">
        <f t="shared" ref="E98" si="40">C98*D98</f>
        <v>0</v>
      </c>
      <c r="G98" s="12"/>
      <c r="H98" s="5"/>
      <c r="I98" s="11">
        <v>0</v>
      </c>
      <c r="J98" s="7">
        <f t="shared" ref="J98" si="41">H98*I98</f>
        <v>0</v>
      </c>
      <c r="L98" s="8" t="s">
        <v>5</v>
      </c>
      <c r="M98" s="9"/>
      <c r="N98" s="9"/>
      <c r="O98" s="9"/>
      <c r="P98" s="10">
        <f>SUM(P84:P97)</f>
        <v>11546000</v>
      </c>
      <c r="Q98" s="14"/>
      <c r="R98" s="8" t="s">
        <v>5</v>
      </c>
      <c r="S98" s="9"/>
      <c r="T98" s="9"/>
      <c r="U98" s="9"/>
      <c r="V98" s="10">
        <f>SUM(V84:V97)</f>
        <v>12071000</v>
      </c>
      <c r="X98" s="8" t="s">
        <v>5</v>
      </c>
      <c r="Y98" s="9"/>
      <c r="Z98" s="9"/>
      <c r="AA98" s="9"/>
      <c r="AB98" s="10">
        <f>SUM(AB84:AB97)</f>
        <v>13166000</v>
      </c>
      <c r="AD98" s="8" t="s">
        <v>5</v>
      </c>
      <c r="AE98" s="9"/>
      <c r="AF98" s="9"/>
      <c r="AG98" s="9"/>
      <c r="AH98" s="10">
        <f>SUM(AH84:AH97)</f>
        <v>12641000</v>
      </c>
    </row>
    <row r="99" spans="2:34" ht="24.75" customHeight="1" thickBot="1" x14ac:dyDescent="0.35">
      <c r="B99" s="8" t="s">
        <v>5</v>
      </c>
      <c r="C99" s="9"/>
      <c r="D99" s="9"/>
      <c r="E99" s="10">
        <f>SUM(E84:E98)</f>
        <v>1108000</v>
      </c>
      <c r="G99" s="8" t="s">
        <v>5</v>
      </c>
      <c r="H99" s="9"/>
      <c r="I99" s="9"/>
      <c r="J99" s="10">
        <f>SUM(J84:J98)</f>
        <v>1513000</v>
      </c>
      <c r="L99" s="15" t="s">
        <v>16</v>
      </c>
      <c r="M99" s="16"/>
      <c r="N99" s="16"/>
      <c r="O99" s="16"/>
      <c r="P99" s="17">
        <f>P83-P98</f>
        <v>3154000</v>
      </c>
      <c r="R99" s="15" t="s">
        <v>16</v>
      </c>
      <c r="S99" s="16"/>
      <c r="T99" s="16"/>
      <c r="U99" s="16"/>
      <c r="V99" s="17">
        <f>V83-V98</f>
        <v>3229000</v>
      </c>
      <c r="X99" s="15" t="s">
        <v>16</v>
      </c>
      <c r="Y99" s="16"/>
      <c r="Z99" s="16"/>
      <c r="AA99" s="16"/>
      <c r="AB99" s="17">
        <f>AB83-AB98</f>
        <v>3184000</v>
      </c>
      <c r="AD99" s="15" t="s">
        <v>16</v>
      </c>
      <c r="AE99" s="16"/>
      <c r="AF99" s="16"/>
      <c r="AG99" s="16"/>
      <c r="AH99" s="17">
        <f>AH83-AH98</f>
        <v>3109000</v>
      </c>
    </row>
    <row r="101" spans="2:34" ht="17.25" thickBot="1" x14ac:dyDescent="0.35"/>
    <row r="102" spans="2:34" ht="16.5" customHeight="1" x14ac:dyDescent="0.3">
      <c r="B102" s="39" t="s">
        <v>13</v>
      </c>
      <c r="C102" s="40"/>
      <c r="D102" s="40"/>
      <c r="E102" s="41"/>
      <c r="G102" s="39" t="s">
        <v>12</v>
      </c>
      <c r="H102" s="40"/>
      <c r="I102" s="40"/>
      <c r="J102" s="41"/>
      <c r="L102" s="33" t="s">
        <v>44</v>
      </c>
      <c r="M102" s="34"/>
      <c r="N102" s="34"/>
      <c r="O102" s="34"/>
      <c r="P102" s="35"/>
      <c r="R102" s="33" t="s">
        <v>45</v>
      </c>
      <c r="S102" s="34"/>
      <c r="T102" s="34"/>
      <c r="U102" s="34"/>
      <c r="V102" s="35"/>
    </row>
    <row r="103" spans="2:34" ht="17.25" customHeight="1" thickBot="1" x14ac:dyDescent="0.35">
      <c r="B103" s="42"/>
      <c r="C103" s="43"/>
      <c r="D103" s="43"/>
      <c r="E103" s="44"/>
      <c r="G103" s="42"/>
      <c r="H103" s="43"/>
      <c r="I103" s="43"/>
      <c r="J103" s="44"/>
      <c r="L103" s="36"/>
      <c r="M103" s="37"/>
      <c r="N103" s="37"/>
      <c r="O103" s="37"/>
      <c r="P103" s="38"/>
      <c r="R103" s="36"/>
      <c r="S103" s="37"/>
      <c r="T103" s="37"/>
      <c r="U103" s="37"/>
      <c r="V103" s="38"/>
    </row>
    <row r="104" spans="2:34" ht="21" thickBot="1" x14ac:dyDescent="0.35">
      <c r="B104" s="3" t="s">
        <v>0</v>
      </c>
      <c r="C104" s="3" t="s">
        <v>1</v>
      </c>
      <c r="D104" s="3" t="s">
        <v>2</v>
      </c>
      <c r="E104" s="4" t="s">
        <v>3</v>
      </c>
      <c r="G104" s="3" t="s">
        <v>0</v>
      </c>
      <c r="H104" s="3" t="s">
        <v>1</v>
      </c>
      <c r="I104" s="3" t="s">
        <v>2</v>
      </c>
      <c r="J104" s="4" t="s">
        <v>3</v>
      </c>
      <c r="L104" s="3" t="s">
        <v>15</v>
      </c>
      <c r="M104" s="3" t="s">
        <v>1</v>
      </c>
      <c r="N104" s="26" t="s">
        <v>195</v>
      </c>
      <c r="O104" s="24" t="s">
        <v>195</v>
      </c>
      <c r="P104" s="4" t="s">
        <v>3</v>
      </c>
      <c r="R104" s="3" t="s">
        <v>15</v>
      </c>
      <c r="S104" s="3" t="s">
        <v>1</v>
      </c>
      <c r="T104" s="26" t="s">
        <v>195</v>
      </c>
      <c r="U104" s="24" t="s">
        <v>195</v>
      </c>
      <c r="V104" s="4" t="s">
        <v>3</v>
      </c>
    </row>
    <row r="105" spans="2:34" ht="21" thickBot="1" x14ac:dyDescent="0.35">
      <c r="B105" s="5" t="s">
        <v>14</v>
      </c>
      <c r="C105" s="6">
        <v>0</v>
      </c>
      <c r="D105" s="7">
        <v>0</v>
      </c>
      <c r="E105" s="7">
        <f>C105*D105</f>
        <v>0</v>
      </c>
      <c r="G105" s="5" t="s">
        <v>14</v>
      </c>
      <c r="H105" s="6">
        <v>0</v>
      </c>
      <c r="I105" s="7">
        <v>0</v>
      </c>
      <c r="J105" s="7">
        <f>H105*I105</f>
        <v>0</v>
      </c>
      <c r="L105" s="5" t="s">
        <v>24</v>
      </c>
      <c r="M105" s="6">
        <v>30</v>
      </c>
      <c r="N105" s="27">
        <v>720000</v>
      </c>
      <c r="O105" s="25">
        <f>N105+60000</f>
        <v>780000</v>
      </c>
      <c r="P105" s="7">
        <f>M105*O105</f>
        <v>23400000</v>
      </c>
      <c r="R105" s="5" t="s">
        <v>24</v>
      </c>
      <c r="S105" s="6">
        <v>30</v>
      </c>
      <c r="T105" s="27">
        <v>620000</v>
      </c>
      <c r="U105" s="25">
        <f>T105+60000</f>
        <v>680000</v>
      </c>
      <c r="V105" s="7">
        <f>S105*U105</f>
        <v>20400000</v>
      </c>
    </row>
    <row r="106" spans="2:34" ht="21" thickBot="1" x14ac:dyDescent="0.35">
      <c r="B106" s="5" t="s">
        <v>4</v>
      </c>
      <c r="C106" s="6">
        <v>10</v>
      </c>
      <c r="D106" s="7">
        <v>255000</v>
      </c>
      <c r="E106" s="7">
        <f>C106*D106</f>
        <v>2550000</v>
      </c>
      <c r="G106" s="5" t="s">
        <v>4</v>
      </c>
      <c r="H106" s="6">
        <v>15</v>
      </c>
      <c r="I106" s="7">
        <v>230000</v>
      </c>
      <c r="J106" s="7">
        <f>H106*I106</f>
        <v>3450000</v>
      </c>
      <c r="L106" s="5" t="s">
        <v>22</v>
      </c>
      <c r="M106" s="6">
        <v>30</v>
      </c>
      <c r="N106" s="27">
        <f>N105-35000</f>
        <v>685000</v>
      </c>
      <c r="O106" s="25">
        <f>O105-35000</f>
        <v>745000</v>
      </c>
      <c r="P106" s="7">
        <f>M106*O106</f>
        <v>22350000</v>
      </c>
      <c r="R106" s="5" t="s">
        <v>22</v>
      </c>
      <c r="S106" s="6">
        <v>30</v>
      </c>
      <c r="T106" s="27">
        <f>T105-35000</f>
        <v>585000</v>
      </c>
      <c r="U106" s="25">
        <f>U105-35000</f>
        <v>645000</v>
      </c>
      <c r="V106" s="7">
        <f>S106*U106</f>
        <v>19350000</v>
      </c>
    </row>
    <row r="107" spans="2:34" ht="21" thickBot="1" x14ac:dyDescent="0.35">
      <c r="B107" s="5"/>
      <c r="C107" s="6"/>
      <c r="D107" s="7"/>
      <c r="E107" s="7"/>
      <c r="G107" s="5"/>
      <c r="H107" s="6"/>
      <c r="I107" s="7"/>
      <c r="J107" s="7"/>
      <c r="L107" s="21" t="s">
        <v>23</v>
      </c>
      <c r="M107" s="22">
        <v>30</v>
      </c>
      <c r="N107" s="22"/>
      <c r="O107" s="25">
        <f>P107/M107</f>
        <v>684866.66666666663</v>
      </c>
      <c r="P107" s="23">
        <f>P123</f>
        <v>20546000</v>
      </c>
      <c r="R107" s="21" t="s">
        <v>23</v>
      </c>
      <c r="S107" s="22">
        <v>30</v>
      </c>
      <c r="T107" s="22"/>
      <c r="U107" s="25">
        <f>V107/S107</f>
        <v>584866.66666666663</v>
      </c>
      <c r="V107" s="23">
        <f>V123</f>
        <v>17546000</v>
      </c>
    </row>
    <row r="108" spans="2:34" ht="21" thickBot="1" x14ac:dyDescent="0.35">
      <c r="B108" s="8" t="s">
        <v>5</v>
      </c>
      <c r="C108" s="9"/>
      <c r="D108" s="9"/>
      <c r="E108" s="10"/>
      <c r="G108" s="8" t="s">
        <v>5</v>
      </c>
      <c r="H108" s="9"/>
      <c r="I108" s="9"/>
      <c r="J108" s="10"/>
      <c r="L108" s="8" t="s">
        <v>5</v>
      </c>
      <c r="M108" s="9"/>
      <c r="N108" s="9"/>
      <c r="O108" s="9"/>
      <c r="P108" s="10">
        <f>P105</f>
        <v>23400000</v>
      </c>
      <c r="R108" s="8" t="s">
        <v>5</v>
      </c>
      <c r="S108" s="9"/>
      <c r="T108" s="9"/>
      <c r="U108" s="9"/>
      <c r="V108" s="10">
        <f>V105</f>
        <v>20400000</v>
      </c>
    </row>
    <row r="109" spans="2:34" ht="21" thickBot="1" x14ac:dyDescent="0.35">
      <c r="B109" s="5" t="s">
        <v>11</v>
      </c>
      <c r="C109" s="6">
        <v>1</v>
      </c>
      <c r="D109" s="11">
        <v>250000</v>
      </c>
      <c r="E109" s="7">
        <f t="shared" ref="E109:E110" si="42">C109*D109</f>
        <v>250000</v>
      </c>
      <c r="G109" s="5" t="s">
        <v>11</v>
      </c>
      <c r="H109" s="6">
        <v>1</v>
      </c>
      <c r="I109" s="11">
        <v>250000</v>
      </c>
      <c r="J109" s="7">
        <f t="shared" ref="J109:J110" si="43">H109*I109</f>
        <v>250000</v>
      </c>
      <c r="L109" s="5" t="s">
        <v>18</v>
      </c>
      <c r="M109" s="6">
        <v>1</v>
      </c>
      <c r="N109" s="6"/>
      <c r="O109" s="11">
        <v>440000</v>
      </c>
      <c r="P109" s="7">
        <f t="shared" ref="P109:P122" si="44">M109*O109</f>
        <v>440000</v>
      </c>
      <c r="R109" s="5" t="s">
        <v>18</v>
      </c>
      <c r="S109" s="6">
        <v>1</v>
      </c>
      <c r="T109" s="6"/>
      <c r="U109" s="11">
        <v>440000</v>
      </c>
      <c r="V109" s="7">
        <f t="shared" ref="V109:V122" si="45">S109*U109</f>
        <v>440000</v>
      </c>
    </row>
    <row r="110" spans="2:34" ht="21" thickBot="1" x14ac:dyDescent="0.35">
      <c r="B110" s="5" t="s">
        <v>6</v>
      </c>
      <c r="C110" s="5">
        <v>6</v>
      </c>
      <c r="D110" s="11">
        <v>8000</v>
      </c>
      <c r="E110" s="7">
        <f t="shared" si="42"/>
        <v>48000</v>
      </c>
      <c r="G110" s="5" t="s">
        <v>6</v>
      </c>
      <c r="H110" s="5">
        <v>6</v>
      </c>
      <c r="I110" s="11">
        <v>8000</v>
      </c>
      <c r="J110" s="7">
        <f t="shared" si="43"/>
        <v>48000</v>
      </c>
      <c r="L110" s="5" t="s">
        <v>25</v>
      </c>
      <c r="M110" s="5">
        <v>2</v>
      </c>
      <c r="N110" s="5"/>
      <c r="O110" s="11">
        <v>150000</v>
      </c>
      <c r="P110" s="7">
        <f t="shared" si="44"/>
        <v>300000</v>
      </c>
      <c r="R110" s="5" t="s">
        <v>25</v>
      </c>
      <c r="S110" s="5">
        <v>2</v>
      </c>
      <c r="T110" s="5"/>
      <c r="U110" s="11">
        <v>150000</v>
      </c>
      <c r="V110" s="7">
        <f t="shared" si="45"/>
        <v>300000</v>
      </c>
    </row>
    <row r="111" spans="2:34" ht="21" thickBot="1" x14ac:dyDescent="0.35">
      <c r="B111" s="5"/>
      <c r="C111" s="5"/>
      <c r="D111" s="11"/>
      <c r="E111" s="7"/>
      <c r="G111" s="5"/>
      <c r="H111" s="5"/>
      <c r="I111" s="11"/>
      <c r="J111" s="7"/>
      <c r="L111" s="5" t="s">
        <v>26</v>
      </c>
      <c r="M111" s="5">
        <v>1</v>
      </c>
      <c r="N111" s="5"/>
      <c r="O111" s="11">
        <v>150000</v>
      </c>
      <c r="P111" s="7">
        <f t="shared" si="44"/>
        <v>150000</v>
      </c>
      <c r="R111" s="5" t="s">
        <v>26</v>
      </c>
      <c r="S111" s="5">
        <v>1</v>
      </c>
      <c r="T111" s="5"/>
      <c r="U111" s="11">
        <v>150000</v>
      </c>
      <c r="V111" s="7">
        <f t="shared" si="45"/>
        <v>150000</v>
      </c>
    </row>
    <row r="112" spans="2:34" ht="21" thickBot="1" x14ac:dyDescent="0.35">
      <c r="B112" s="5" t="s">
        <v>7</v>
      </c>
      <c r="C112" s="6">
        <v>10</v>
      </c>
      <c r="D112" s="11">
        <v>25000</v>
      </c>
      <c r="E112" s="7">
        <f t="shared" ref="E112:E113" si="46">C112*D112</f>
        <v>250000</v>
      </c>
      <c r="G112" s="5" t="s">
        <v>7</v>
      </c>
      <c r="H112" s="6">
        <v>15</v>
      </c>
      <c r="I112" s="11">
        <v>25000</v>
      </c>
      <c r="J112" s="7">
        <f t="shared" ref="J112:J113" si="47">H112*I112</f>
        <v>375000</v>
      </c>
      <c r="L112" s="5" t="s">
        <v>17</v>
      </c>
      <c r="M112" s="6">
        <v>3</v>
      </c>
      <c r="N112" s="6"/>
      <c r="O112" s="11">
        <v>12000</v>
      </c>
      <c r="P112" s="7">
        <f t="shared" si="44"/>
        <v>36000</v>
      </c>
      <c r="Q112" s="14"/>
      <c r="R112" s="5" t="s">
        <v>17</v>
      </c>
      <c r="S112" s="6">
        <v>3</v>
      </c>
      <c r="T112" s="6"/>
      <c r="U112" s="11">
        <v>12000</v>
      </c>
      <c r="V112" s="7">
        <f t="shared" si="45"/>
        <v>36000</v>
      </c>
    </row>
    <row r="113" spans="2:22" ht="21" thickBot="1" x14ac:dyDescent="0.35">
      <c r="B113" s="5" t="s">
        <v>8</v>
      </c>
      <c r="C113" s="5">
        <v>10</v>
      </c>
      <c r="D113" s="11">
        <v>2000</v>
      </c>
      <c r="E113" s="7">
        <f t="shared" si="46"/>
        <v>20000</v>
      </c>
      <c r="G113" s="5" t="s">
        <v>8</v>
      </c>
      <c r="H113" s="5">
        <v>15</v>
      </c>
      <c r="I113" s="11">
        <v>2000</v>
      </c>
      <c r="J113" s="7">
        <f t="shared" si="47"/>
        <v>30000</v>
      </c>
      <c r="L113" s="5" t="s">
        <v>46</v>
      </c>
      <c r="M113" s="6">
        <v>30</v>
      </c>
      <c r="N113" s="6"/>
      <c r="O113" s="11">
        <v>22000</v>
      </c>
      <c r="P113" s="7">
        <f t="shared" si="44"/>
        <v>660000</v>
      </c>
      <c r="Q113" s="14"/>
      <c r="R113" s="5" t="s">
        <v>46</v>
      </c>
      <c r="S113" s="6">
        <v>30</v>
      </c>
      <c r="T113" s="6"/>
      <c r="U113" s="11">
        <v>22000</v>
      </c>
      <c r="V113" s="7">
        <f t="shared" si="45"/>
        <v>660000</v>
      </c>
    </row>
    <row r="114" spans="2:22" ht="21" thickBot="1" x14ac:dyDescent="0.35">
      <c r="B114" s="5"/>
      <c r="C114" s="5"/>
      <c r="D114" s="11"/>
      <c r="E114" s="7"/>
      <c r="G114" s="5"/>
      <c r="H114" s="5"/>
      <c r="I114" s="11"/>
      <c r="J114" s="7"/>
      <c r="L114" s="5" t="s">
        <v>47</v>
      </c>
      <c r="M114" s="6">
        <v>30</v>
      </c>
      <c r="N114" s="6"/>
      <c r="O114" s="11">
        <v>9000</v>
      </c>
      <c r="P114" s="7">
        <f t="shared" si="44"/>
        <v>270000</v>
      </c>
      <c r="Q114" s="14"/>
      <c r="R114" s="5" t="s">
        <v>47</v>
      </c>
      <c r="S114" s="6">
        <v>30</v>
      </c>
      <c r="T114" s="6"/>
      <c r="U114" s="11">
        <v>9000</v>
      </c>
      <c r="V114" s="7">
        <f t="shared" si="45"/>
        <v>270000</v>
      </c>
    </row>
    <row r="115" spans="2:22" ht="21" thickBot="1" x14ac:dyDescent="0.35">
      <c r="B115" s="5" t="s">
        <v>10</v>
      </c>
      <c r="C115" s="5">
        <v>6</v>
      </c>
      <c r="D115" s="11">
        <v>90000</v>
      </c>
      <c r="E115" s="7">
        <f t="shared" ref="E115" si="48">C115*D115</f>
        <v>540000</v>
      </c>
      <c r="F115" s="13" t="s">
        <v>9</v>
      </c>
      <c r="G115" s="5" t="s">
        <v>10</v>
      </c>
      <c r="H115" s="5">
        <v>9</v>
      </c>
      <c r="I115" s="11">
        <v>90000</v>
      </c>
      <c r="J115" s="7">
        <f t="shared" ref="J115" si="49">H115*I115</f>
        <v>810000</v>
      </c>
      <c r="L115" s="5" t="s">
        <v>49</v>
      </c>
      <c r="M115" s="6">
        <v>32</v>
      </c>
      <c r="N115" s="6"/>
      <c r="O115" s="11">
        <v>40000</v>
      </c>
      <c r="P115" s="7">
        <f t="shared" si="44"/>
        <v>1280000</v>
      </c>
      <c r="Q115" s="14"/>
      <c r="R115" s="5" t="s">
        <v>49</v>
      </c>
      <c r="S115" s="6">
        <v>32</v>
      </c>
      <c r="T115" s="6"/>
      <c r="U115" s="11">
        <v>40000</v>
      </c>
      <c r="V115" s="7">
        <f t="shared" si="45"/>
        <v>1280000</v>
      </c>
    </row>
    <row r="116" spans="2:22" ht="21" thickBot="1" x14ac:dyDescent="0.35">
      <c r="B116" s="5"/>
      <c r="C116" s="5"/>
      <c r="D116" s="11"/>
      <c r="E116" s="7"/>
      <c r="G116" s="5"/>
      <c r="H116" s="5"/>
      <c r="I116" s="11"/>
      <c r="J116" s="7"/>
      <c r="L116" s="5" t="s">
        <v>50</v>
      </c>
      <c r="M116" s="6">
        <v>32</v>
      </c>
      <c r="N116" s="6"/>
      <c r="O116" s="11">
        <v>40000</v>
      </c>
      <c r="P116" s="7">
        <f t="shared" si="44"/>
        <v>1280000</v>
      </c>
      <c r="Q116" s="14"/>
      <c r="R116" s="5" t="s">
        <v>50</v>
      </c>
      <c r="S116" s="6">
        <v>32</v>
      </c>
      <c r="T116" s="6"/>
      <c r="U116" s="11">
        <v>40000</v>
      </c>
      <c r="V116" s="7">
        <f t="shared" si="45"/>
        <v>1280000</v>
      </c>
    </row>
    <row r="117" spans="2:22" ht="21" thickBot="1" x14ac:dyDescent="0.35">
      <c r="B117" s="5"/>
      <c r="C117" s="5"/>
      <c r="D117" s="11"/>
      <c r="E117" s="7"/>
      <c r="G117" s="5"/>
      <c r="H117" s="5"/>
      <c r="I117" s="11"/>
      <c r="J117" s="7"/>
      <c r="L117" s="5" t="s">
        <v>51</v>
      </c>
      <c r="M117" s="6">
        <v>32</v>
      </c>
      <c r="N117" s="6"/>
      <c r="O117" s="11">
        <v>40000</v>
      </c>
      <c r="P117" s="7">
        <f t="shared" si="44"/>
        <v>1280000</v>
      </c>
      <c r="Q117" s="14"/>
      <c r="R117" s="5" t="s">
        <v>51</v>
      </c>
      <c r="S117" s="6">
        <v>32</v>
      </c>
      <c r="T117" s="6"/>
      <c r="U117" s="11">
        <v>40000</v>
      </c>
      <c r="V117" s="7">
        <f t="shared" si="45"/>
        <v>1280000</v>
      </c>
    </row>
    <row r="118" spans="2:22" ht="21" thickBot="1" x14ac:dyDescent="0.35">
      <c r="B118" s="5"/>
      <c r="C118" s="5"/>
      <c r="D118" s="11"/>
      <c r="E118" s="7"/>
      <c r="G118" s="5"/>
      <c r="H118" s="5"/>
      <c r="I118" s="11"/>
      <c r="J118" s="7"/>
      <c r="L118" s="5" t="s">
        <v>35</v>
      </c>
      <c r="M118" s="6">
        <v>30</v>
      </c>
      <c r="N118" s="6"/>
      <c r="O118" s="11">
        <v>31000</v>
      </c>
      <c r="P118" s="7">
        <f t="shared" si="44"/>
        <v>930000</v>
      </c>
      <c r="Q118" s="14"/>
      <c r="R118" s="5" t="s">
        <v>35</v>
      </c>
      <c r="S118" s="6">
        <v>30</v>
      </c>
      <c r="T118" s="6"/>
      <c r="U118" s="11">
        <v>31000</v>
      </c>
      <c r="V118" s="7">
        <f t="shared" si="45"/>
        <v>930000</v>
      </c>
    </row>
    <row r="119" spans="2:22" ht="21" customHeight="1" thickBot="1" x14ac:dyDescent="0.35">
      <c r="B119" s="5"/>
      <c r="C119" s="5"/>
      <c r="D119" s="11"/>
      <c r="E119" s="7"/>
      <c r="G119" s="5"/>
      <c r="H119" s="5"/>
      <c r="I119" s="11"/>
      <c r="J119" s="7"/>
      <c r="L119" s="5" t="s">
        <v>53</v>
      </c>
      <c r="M119" s="6">
        <v>15</v>
      </c>
      <c r="N119" s="6"/>
      <c r="O119" s="11">
        <v>410000</v>
      </c>
      <c r="P119" s="7">
        <f t="shared" si="44"/>
        <v>6150000</v>
      </c>
      <c r="Q119" s="14"/>
      <c r="R119" s="5" t="s">
        <v>53</v>
      </c>
      <c r="S119" s="6">
        <v>15</v>
      </c>
      <c r="T119" s="6"/>
      <c r="U119" s="11">
        <v>310000</v>
      </c>
      <c r="V119" s="7">
        <f t="shared" si="45"/>
        <v>4650000</v>
      </c>
    </row>
    <row r="120" spans="2:22" ht="21" customHeight="1" thickBot="1" x14ac:dyDescent="0.35">
      <c r="B120" s="5"/>
      <c r="C120" s="5"/>
      <c r="D120" s="11"/>
      <c r="E120" s="7"/>
      <c r="G120" s="5"/>
      <c r="H120" s="5"/>
      <c r="I120" s="11"/>
      <c r="J120" s="7"/>
      <c r="L120" s="5" t="s">
        <v>54</v>
      </c>
      <c r="M120" s="6">
        <v>15</v>
      </c>
      <c r="N120" s="6"/>
      <c r="O120" s="11">
        <v>410000</v>
      </c>
      <c r="P120" s="7">
        <f t="shared" si="44"/>
        <v>6150000</v>
      </c>
      <c r="Q120" s="14"/>
      <c r="R120" s="5" t="s">
        <v>54</v>
      </c>
      <c r="S120" s="6">
        <v>15</v>
      </c>
      <c r="T120" s="6"/>
      <c r="U120" s="11">
        <v>310000</v>
      </c>
      <c r="V120" s="7">
        <f t="shared" si="45"/>
        <v>4650000</v>
      </c>
    </row>
    <row r="121" spans="2:22" ht="21" thickBot="1" x14ac:dyDescent="0.35">
      <c r="B121" s="5"/>
      <c r="C121" s="5"/>
      <c r="D121" s="11"/>
      <c r="E121" s="7"/>
      <c r="G121" s="5"/>
      <c r="H121" s="5"/>
      <c r="I121" s="11"/>
      <c r="J121" s="7"/>
      <c r="L121" s="5" t="s">
        <v>48</v>
      </c>
      <c r="M121" s="6">
        <v>30</v>
      </c>
      <c r="N121" s="6"/>
      <c r="O121" s="11">
        <v>27000</v>
      </c>
      <c r="P121" s="7">
        <f t="shared" si="44"/>
        <v>810000</v>
      </c>
      <c r="Q121" s="14"/>
      <c r="R121" s="5" t="s">
        <v>48</v>
      </c>
      <c r="S121" s="6">
        <v>30</v>
      </c>
      <c r="T121" s="6"/>
      <c r="U121" s="11">
        <v>27000</v>
      </c>
      <c r="V121" s="7">
        <f t="shared" si="45"/>
        <v>810000</v>
      </c>
    </row>
    <row r="122" spans="2:22" ht="21" thickBot="1" x14ac:dyDescent="0.35">
      <c r="B122" s="5"/>
      <c r="C122" s="5"/>
      <c r="D122" s="11"/>
      <c r="E122" s="7"/>
      <c r="G122" s="5"/>
      <c r="H122" s="5"/>
      <c r="I122" s="11"/>
      <c r="J122" s="7"/>
      <c r="L122" s="5" t="s">
        <v>52</v>
      </c>
      <c r="M122" s="6">
        <v>30</v>
      </c>
      <c r="N122" s="6"/>
      <c r="O122" s="11">
        <v>27000</v>
      </c>
      <c r="P122" s="7">
        <f t="shared" si="44"/>
        <v>810000</v>
      </c>
      <c r="Q122" s="14"/>
      <c r="R122" s="5" t="s">
        <v>52</v>
      </c>
      <c r="S122" s="6">
        <v>30</v>
      </c>
      <c r="T122" s="6"/>
      <c r="U122" s="11">
        <v>27000</v>
      </c>
      <c r="V122" s="7">
        <f t="shared" si="45"/>
        <v>810000</v>
      </c>
    </row>
    <row r="123" spans="2:22" ht="21" thickBot="1" x14ac:dyDescent="0.35">
      <c r="B123" s="12"/>
      <c r="C123" s="5"/>
      <c r="D123" s="11">
        <v>0</v>
      </c>
      <c r="E123" s="7">
        <f t="shared" ref="E123" si="50">C123*D123</f>
        <v>0</v>
      </c>
      <c r="G123" s="12"/>
      <c r="H123" s="5"/>
      <c r="I123" s="11">
        <v>0</v>
      </c>
      <c r="J123" s="7">
        <f t="shared" ref="J123" si="51">H123*I123</f>
        <v>0</v>
      </c>
      <c r="L123" s="8" t="s">
        <v>5</v>
      </c>
      <c r="M123" s="9"/>
      <c r="N123" s="9"/>
      <c r="O123" s="9"/>
      <c r="P123" s="10">
        <f>SUM(P109:P122)</f>
        <v>20546000</v>
      </c>
      <c r="Q123" s="14"/>
      <c r="R123" s="8" t="s">
        <v>5</v>
      </c>
      <c r="S123" s="9"/>
      <c r="T123" s="9"/>
      <c r="U123" s="9"/>
      <c r="V123" s="10">
        <f>SUM(V109:V122)</f>
        <v>17546000</v>
      </c>
    </row>
    <row r="124" spans="2:22" ht="24.75" customHeight="1" thickBot="1" x14ac:dyDescent="0.35">
      <c r="B124" s="8" t="s">
        <v>5</v>
      </c>
      <c r="C124" s="9"/>
      <c r="D124" s="9"/>
      <c r="E124" s="10">
        <f>SUM(E109:E123)</f>
        <v>1108000</v>
      </c>
      <c r="G124" s="8" t="s">
        <v>5</v>
      </c>
      <c r="H124" s="9"/>
      <c r="I124" s="9"/>
      <c r="J124" s="10">
        <f>SUM(J109:J123)</f>
        <v>1513000</v>
      </c>
      <c r="L124" s="15" t="s">
        <v>16</v>
      </c>
      <c r="M124" s="16"/>
      <c r="N124" s="16"/>
      <c r="O124" s="16"/>
      <c r="P124" s="17">
        <f>P108-P123</f>
        <v>2854000</v>
      </c>
      <c r="R124" s="15" t="s">
        <v>16</v>
      </c>
      <c r="S124" s="16"/>
      <c r="T124" s="16"/>
      <c r="U124" s="16"/>
      <c r="V124" s="17">
        <f>V108-V123</f>
        <v>2854000</v>
      </c>
    </row>
  </sheetData>
  <mergeCells count="30">
    <mergeCell ref="AD2:AH3"/>
    <mergeCell ref="B2:E3"/>
    <mergeCell ref="G2:J3"/>
    <mergeCell ref="L2:P3"/>
    <mergeCell ref="R2:V3"/>
    <mergeCell ref="X2:AB3"/>
    <mergeCell ref="AK5:AN5"/>
    <mergeCell ref="AK6:AN6"/>
    <mergeCell ref="B27:E28"/>
    <mergeCell ref="G27:J28"/>
    <mergeCell ref="L27:P28"/>
    <mergeCell ref="R27:V28"/>
    <mergeCell ref="X27:AB28"/>
    <mergeCell ref="AD27:AH28"/>
    <mergeCell ref="X77:AB78"/>
    <mergeCell ref="AD77:AH78"/>
    <mergeCell ref="B52:E53"/>
    <mergeCell ref="G52:J53"/>
    <mergeCell ref="L52:P53"/>
    <mergeCell ref="R52:V53"/>
    <mergeCell ref="X52:AB53"/>
    <mergeCell ref="AD52:AH53"/>
    <mergeCell ref="B102:E103"/>
    <mergeCell ref="G102:J103"/>
    <mergeCell ref="L102:P103"/>
    <mergeCell ref="R102:V103"/>
    <mergeCell ref="B77:E78"/>
    <mergeCell ref="G77:J78"/>
    <mergeCell ref="L77:P78"/>
    <mergeCell ref="R77:V78"/>
  </mergeCells>
  <phoneticPr fontId="1" type="noConversion"/>
  <pageMargins left="0.39370078740157483" right="0.39370078740157483" top="0.39370078740157483" bottom="0.39370078740157483" header="0.31496062992125984" footer="0.31496062992125984"/>
  <pageSetup paperSize="9" scale="30" orientation="landscape" horizontalDpi="300" verticalDpi="300" r:id="rId1"/>
  <rowBreaks count="1" manualBreakCount="1">
    <brk id="7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1:AJ139"/>
  <sheetViews>
    <sheetView topLeftCell="K1" zoomScale="55" zoomScaleNormal="55" zoomScaleSheetLayoutView="25" workbookViewId="0">
      <selection activeCell="W29" sqref="W29"/>
    </sheetView>
  </sheetViews>
  <sheetFormatPr defaultRowHeight="16.5" x14ac:dyDescent="0.3"/>
  <cols>
    <col min="1" max="1" width="0" style="1" hidden="1" customWidth="1"/>
    <col min="2" max="2" width="30.125" style="1" hidden="1" customWidth="1"/>
    <col min="3" max="3" width="9.875" style="1" hidden="1" customWidth="1"/>
    <col min="4" max="4" width="15.625" style="1" hidden="1" customWidth="1"/>
    <col min="5" max="5" width="38.5" style="1" hidden="1" customWidth="1"/>
    <col min="6" max="6" width="11" style="13" hidden="1" customWidth="1"/>
    <col min="7" max="7" width="30.125" style="1" hidden="1" customWidth="1"/>
    <col min="8" max="8" width="9.875" style="1" hidden="1" customWidth="1"/>
    <col min="9" max="9" width="15.625" style="1" hidden="1" customWidth="1"/>
    <col min="10" max="10" width="38.5" style="1" hidden="1" customWidth="1"/>
    <col min="11" max="11" width="3.25" style="13" customWidth="1"/>
    <col min="12" max="12" width="37.75" style="1" customWidth="1"/>
    <col min="13" max="13" width="9.875" style="1" customWidth="1"/>
    <col min="14" max="14" width="14" style="1" customWidth="1"/>
    <col min="15" max="15" width="15.625" style="1" customWidth="1"/>
    <col min="16" max="16" width="23.375" style="1" customWidth="1"/>
    <col min="17" max="17" width="9" style="1"/>
    <col min="18" max="18" width="37.375" style="1" customWidth="1"/>
    <col min="19" max="19" width="9.875" style="1" customWidth="1"/>
    <col min="20" max="20" width="14" style="1" customWidth="1"/>
    <col min="21" max="21" width="15.625" style="1" customWidth="1"/>
    <col min="22" max="22" width="23.375" style="1" customWidth="1"/>
    <col min="23" max="23" width="9" style="1"/>
    <col min="24" max="24" width="35.75" style="1" customWidth="1"/>
    <col min="25" max="25" width="13.25" style="1" customWidth="1"/>
    <col min="26" max="26" width="14" style="1" customWidth="1"/>
    <col min="27" max="27" width="15.625" style="1" customWidth="1"/>
    <col min="28" max="28" width="23.375" style="1" customWidth="1"/>
    <col min="29" max="29" width="9" style="1"/>
    <col min="30" max="30" width="35.75" style="1" customWidth="1"/>
    <col min="31" max="31" width="9.875" style="1" customWidth="1"/>
    <col min="32" max="32" width="14" style="1" customWidth="1"/>
    <col min="33" max="33" width="15.625" style="1" customWidth="1"/>
    <col min="34" max="34" width="23.375" style="1" customWidth="1"/>
    <col min="35" max="16384" width="9" style="1"/>
  </cols>
  <sheetData>
    <row r="1" spans="2:36" ht="18.75" customHeight="1" thickBot="1" x14ac:dyDescent="0.35">
      <c r="L1" s="18"/>
      <c r="R1" s="18"/>
      <c r="X1" s="18"/>
      <c r="AD1" s="18"/>
    </row>
    <row r="2" spans="2:36" ht="16.5" customHeight="1" x14ac:dyDescent="0.3">
      <c r="B2" s="39" t="s">
        <v>69</v>
      </c>
      <c r="C2" s="40"/>
      <c r="D2" s="40"/>
      <c r="E2" s="41"/>
      <c r="G2" s="39" t="s">
        <v>70</v>
      </c>
      <c r="H2" s="40"/>
      <c r="I2" s="40"/>
      <c r="J2" s="41"/>
      <c r="L2" s="33" t="s">
        <v>71</v>
      </c>
      <c r="M2" s="34"/>
      <c r="N2" s="34"/>
      <c r="O2" s="34"/>
      <c r="P2" s="35"/>
      <c r="R2" s="33" t="s">
        <v>72</v>
      </c>
      <c r="S2" s="34"/>
      <c r="T2" s="34"/>
      <c r="U2" s="34"/>
      <c r="V2" s="35"/>
      <c r="X2" s="33" t="s">
        <v>73</v>
      </c>
      <c r="Y2" s="34"/>
      <c r="Z2" s="34"/>
      <c r="AA2" s="34"/>
      <c r="AB2" s="35"/>
      <c r="AD2" s="33" t="s">
        <v>57</v>
      </c>
      <c r="AE2" s="34"/>
      <c r="AF2" s="34"/>
      <c r="AG2" s="34"/>
      <c r="AH2" s="35"/>
    </row>
    <row r="3" spans="2:36" ht="17.25" customHeight="1" thickBot="1" x14ac:dyDescent="0.35">
      <c r="B3" s="42"/>
      <c r="C3" s="43"/>
      <c r="D3" s="43"/>
      <c r="E3" s="44"/>
      <c r="G3" s="42"/>
      <c r="H3" s="43"/>
      <c r="I3" s="43"/>
      <c r="J3" s="44"/>
      <c r="L3" s="36"/>
      <c r="M3" s="37"/>
      <c r="N3" s="37"/>
      <c r="O3" s="37"/>
      <c r="P3" s="38"/>
      <c r="R3" s="36"/>
      <c r="S3" s="37"/>
      <c r="T3" s="37"/>
      <c r="U3" s="37"/>
      <c r="V3" s="38"/>
      <c r="X3" s="36"/>
      <c r="Y3" s="37"/>
      <c r="Z3" s="37"/>
      <c r="AA3" s="37"/>
      <c r="AB3" s="38"/>
      <c r="AD3" s="36"/>
      <c r="AE3" s="37"/>
      <c r="AF3" s="37"/>
      <c r="AG3" s="37"/>
      <c r="AH3" s="38"/>
    </row>
    <row r="4" spans="2:36" ht="21" thickBot="1" x14ac:dyDescent="0.35">
      <c r="B4" s="3" t="s">
        <v>0</v>
      </c>
      <c r="C4" s="3" t="s">
        <v>1</v>
      </c>
      <c r="D4" s="3" t="s">
        <v>2</v>
      </c>
      <c r="E4" s="4" t="s">
        <v>3</v>
      </c>
      <c r="G4" s="3" t="s">
        <v>0</v>
      </c>
      <c r="H4" s="3" t="s">
        <v>1</v>
      </c>
      <c r="I4" s="3" t="s">
        <v>2</v>
      </c>
      <c r="J4" s="4" t="s">
        <v>3</v>
      </c>
      <c r="L4" s="3" t="s">
        <v>75</v>
      </c>
      <c r="M4" s="3" t="s">
        <v>1</v>
      </c>
      <c r="N4" s="26" t="s">
        <v>196</v>
      </c>
      <c r="O4" s="26" t="s">
        <v>202</v>
      </c>
      <c r="P4" s="4" t="s">
        <v>3</v>
      </c>
      <c r="R4" s="3" t="s">
        <v>75</v>
      </c>
      <c r="S4" s="3" t="s">
        <v>1</v>
      </c>
      <c r="T4" s="26" t="s">
        <v>196</v>
      </c>
      <c r="U4" s="26" t="s">
        <v>202</v>
      </c>
      <c r="V4" s="4" t="s">
        <v>3</v>
      </c>
      <c r="X4" s="3" t="s">
        <v>75</v>
      </c>
      <c r="Y4" s="3" t="s">
        <v>1</v>
      </c>
      <c r="Z4" s="26" t="s">
        <v>196</v>
      </c>
      <c r="AA4" s="26" t="s">
        <v>202</v>
      </c>
      <c r="AB4" s="4" t="s">
        <v>3</v>
      </c>
      <c r="AD4" s="3" t="s">
        <v>75</v>
      </c>
      <c r="AE4" s="3" t="s">
        <v>1</v>
      </c>
      <c r="AF4" s="26" t="s">
        <v>196</v>
      </c>
      <c r="AG4" s="26" t="s">
        <v>202</v>
      </c>
      <c r="AH4" s="4" t="s">
        <v>3</v>
      </c>
    </row>
    <row r="5" spans="2:36" ht="21" thickBot="1" x14ac:dyDescent="0.35">
      <c r="B5" s="5" t="s">
        <v>77</v>
      </c>
      <c r="C5" s="6">
        <v>0</v>
      </c>
      <c r="D5" s="7">
        <v>0</v>
      </c>
      <c r="E5" s="7">
        <f>C5*D5</f>
        <v>0</v>
      </c>
      <c r="G5" s="5" t="s">
        <v>77</v>
      </c>
      <c r="H5" s="6">
        <v>0</v>
      </c>
      <c r="I5" s="7">
        <v>0</v>
      </c>
      <c r="J5" s="7">
        <f>H5*I5</f>
        <v>0</v>
      </c>
      <c r="L5" s="5" t="s">
        <v>78</v>
      </c>
      <c r="M5" s="6">
        <v>30</v>
      </c>
      <c r="N5" s="27">
        <v>540000</v>
      </c>
      <c r="O5" s="27">
        <f>N5+46000</f>
        <v>586000</v>
      </c>
      <c r="P5" s="7">
        <f>M5*O5</f>
        <v>17580000</v>
      </c>
      <c r="R5" s="5" t="s">
        <v>78</v>
      </c>
      <c r="S5" s="6">
        <v>30</v>
      </c>
      <c r="T5" s="27">
        <v>550000</v>
      </c>
      <c r="U5" s="27">
        <f>T5+46000</f>
        <v>596000</v>
      </c>
      <c r="V5" s="7">
        <f>S5*U5</f>
        <v>17880000</v>
      </c>
      <c r="X5" s="5" t="s">
        <v>78</v>
      </c>
      <c r="Y5" s="6">
        <v>30</v>
      </c>
      <c r="Z5" s="27">
        <v>580000</v>
      </c>
      <c r="AA5" s="27">
        <f>Z5+46000</f>
        <v>626000</v>
      </c>
      <c r="AB5" s="7">
        <f>Y5*AA5</f>
        <v>18780000</v>
      </c>
      <c r="AD5" s="5" t="s">
        <v>78</v>
      </c>
      <c r="AE5" s="6">
        <v>30</v>
      </c>
      <c r="AF5" s="27">
        <v>575000</v>
      </c>
      <c r="AG5" s="27">
        <f>AF5+46000</f>
        <v>621000</v>
      </c>
      <c r="AH5" s="7">
        <f>AE5*AG5</f>
        <v>18630000</v>
      </c>
      <c r="AJ5" s="32"/>
    </row>
    <row r="6" spans="2:36" ht="21" thickBot="1" x14ac:dyDescent="0.35">
      <c r="B6" s="5" t="s">
        <v>4</v>
      </c>
      <c r="C6" s="6">
        <v>10</v>
      </c>
      <c r="D6" s="7">
        <v>255000</v>
      </c>
      <c r="E6" s="7">
        <f>C6*D6</f>
        <v>2550000</v>
      </c>
      <c r="G6" s="5" t="s">
        <v>4</v>
      </c>
      <c r="H6" s="6">
        <v>15</v>
      </c>
      <c r="I6" s="7">
        <v>230000</v>
      </c>
      <c r="J6" s="7">
        <f>H6*I6</f>
        <v>3450000</v>
      </c>
      <c r="L6" s="5" t="s">
        <v>80</v>
      </c>
      <c r="M6" s="6">
        <v>30</v>
      </c>
      <c r="N6" s="27">
        <f>N5-45000</f>
        <v>495000</v>
      </c>
      <c r="O6" s="27">
        <f>O5-45000</f>
        <v>541000</v>
      </c>
      <c r="P6" s="7">
        <f>M6*O6</f>
        <v>16230000</v>
      </c>
      <c r="R6" s="5" t="s">
        <v>80</v>
      </c>
      <c r="S6" s="6">
        <v>30</v>
      </c>
      <c r="T6" s="27">
        <f>T5-45000</f>
        <v>505000</v>
      </c>
      <c r="U6" s="27">
        <f>U5-45000</f>
        <v>551000</v>
      </c>
      <c r="V6" s="7">
        <f>S6*U6</f>
        <v>16530000</v>
      </c>
      <c r="X6" s="5" t="s">
        <v>80</v>
      </c>
      <c r="Y6" s="6">
        <v>30</v>
      </c>
      <c r="Z6" s="27">
        <f>Z5-45000</f>
        <v>535000</v>
      </c>
      <c r="AA6" s="27">
        <f>AA5-45000</f>
        <v>581000</v>
      </c>
      <c r="AB6" s="7">
        <f>Y6*AA6</f>
        <v>17430000</v>
      </c>
      <c r="AD6" s="5" t="s">
        <v>80</v>
      </c>
      <c r="AE6" s="6">
        <v>30</v>
      </c>
      <c r="AF6" s="27">
        <f>AF5-45000</f>
        <v>530000</v>
      </c>
      <c r="AG6" s="27">
        <f>AG5-45000</f>
        <v>576000</v>
      </c>
      <c r="AH6" s="7">
        <f>AE6*AG6</f>
        <v>17280000</v>
      </c>
      <c r="AJ6" s="32"/>
    </row>
    <row r="7" spans="2:36" ht="21" thickBot="1" x14ac:dyDescent="0.35">
      <c r="B7" s="5"/>
      <c r="C7" s="6"/>
      <c r="D7" s="7"/>
      <c r="E7" s="7"/>
      <c r="G7" s="5"/>
      <c r="H7" s="6"/>
      <c r="I7" s="7"/>
      <c r="J7" s="7"/>
      <c r="L7" s="21" t="s">
        <v>81</v>
      </c>
      <c r="M7" s="22">
        <v>30</v>
      </c>
      <c r="N7" s="22"/>
      <c r="O7" s="27">
        <f>P7/M7</f>
        <v>466033.33333333331</v>
      </c>
      <c r="P7" s="23">
        <f>P26</f>
        <v>13981000</v>
      </c>
      <c r="R7" s="21" t="s">
        <v>81</v>
      </c>
      <c r="S7" s="22">
        <v>30</v>
      </c>
      <c r="T7" s="22"/>
      <c r="U7" s="27">
        <f>V7/S7</f>
        <v>473533.33333333331</v>
      </c>
      <c r="V7" s="23">
        <f>V26</f>
        <v>14206000</v>
      </c>
      <c r="X7" s="21" t="s">
        <v>81</v>
      </c>
      <c r="Y7" s="22">
        <v>30</v>
      </c>
      <c r="Z7" s="22"/>
      <c r="AA7" s="27">
        <f>AB7/Y7</f>
        <v>503533.33333333331</v>
      </c>
      <c r="AB7" s="23">
        <f>AB26</f>
        <v>15106000</v>
      </c>
      <c r="AD7" s="21" t="s">
        <v>81</v>
      </c>
      <c r="AE7" s="22">
        <v>30</v>
      </c>
      <c r="AF7" s="22"/>
      <c r="AG7" s="27">
        <f>AH7/AE7</f>
        <v>496033.33333333331</v>
      </c>
      <c r="AH7" s="23">
        <f>AH26</f>
        <v>14881000</v>
      </c>
    </row>
    <row r="8" spans="2:36" ht="21" thickBot="1" x14ac:dyDescent="0.35">
      <c r="B8" s="8" t="s">
        <v>5</v>
      </c>
      <c r="C8" s="9"/>
      <c r="D8" s="9"/>
      <c r="E8" s="10"/>
      <c r="G8" s="8" t="s">
        <v>5</v>
      </c>
      <c r="H8" s="9"/>
      <c r="I8" s="9"/>
      <c r="J8" s="10"/>
      <c r="L8" s="8" t="s">
        <v>5</v>
      </c>
      <c r="M8" s="9"/>
      <c r="N8" s="9"/>
      <c r="O8" s="9"/>
      <c r="P8" s="10">
        <f>P5</f>
        <v>17580000</v>
      </c>
      <c r="R8" s="8" t="s">
        <v>5</v>
      </c>
      <c r="S8" s="9"/>
      <c r="T8" s="9"/>
      <c r="U8" s="9"/>
      <c r="V8" s="10">
        <f>V5</f>
        <v>17880000</v>
      </c>
      <c r="X8" s="8" t="s">
        <v>5</v>
      </c>
      <c r="Y8" s="9"/>
      <c r="Z8" s="9"/>
      <c r="AA8" s="9"/>
      <c r="AB8" s="10">
        <f>AB5</f>
        <v>18780000</v>
      </c>
      <c r="AD8" s="8" t="s">
        <v>5</v>
      </c>
      <c r="AE8" s="9"/>
      <c r="AF8" s="9"/>
      <c r="AG8" s="9"/>
      <c r="AH8" s="10">
        <f>AH5</f>
        <v>18630000</v>
      </c>
    </row>
    <row r="9" spans="2:36" ht="21" thickBot="1" x14ac:dyDescent="0.35">
      <c r="B9" s="5" t="s">
        <v>83</v>
      </c>
      <c r="C9" s="6">
        <v>1</v>
      </c>
      <c r="D9" s="11">
        <v>250000</v>
      </c>
      <c r="E9" s="7">
        <f t="shared" ref="E9:E26" si="0">C9*D9</f>
        <v>250000</v>
      </c>
      <c r="G9" s="5" t="s">
        <v>83</v>
      </c>
      <c r="H9" s="6">
        <v>1</v>
      </c>
      <c r="I9" s="11">
        <v>250000</v>
      </c>
      <c r="J9" s="7">
        <f t="shared" ref="J9:J26" si="1">H9*I9</f>
        <v>250000</v>
      </c>
      <c r="L9" s="5" t="s">
        <v>85</v>
      </c>
      <c r="M9" s="6">
        <v>1</v>
      </c>
      <c r="N9" s="6"/>
      <c r="O9" s="11">
        <v>440000</v>
      </c>
      <c r="P9" s="7">
        <f t="shared" ref="P9:P21" si="2">M9*O9</f>
        <v>440000</v>
      </c>
      <c r="R9" s="5" t="s">
        <v>85</v>
      </c>
      <c r="S9" s="6">
        <v>1</v>
      </c>
      <c r="T9" s="6"/>
      <c r="U9" s="11">
        <v>440000</v>
      </c>
      <c r="V9" s="7">
        <f t="shared" ref="V9:V25" si="3">S9*U9</f>
        <v>440000</v>
      </c>
      <c r="X9" s="5" t="s">
        <v>85</v>
      </c>
      <c r="Y9" s="6">
        <v>1</v>
      </c>
      <c r="Z9" s="6"/>
      <c r="AA9" s="11">
        <v>440000</v>
      </c>
      <c r="AB9" s="7">
        <f t="shared" ref="AB9:AB25" si="4">Y9*AA9</f>
        <v>440000</v>
      </c>
      <c r="AD9" s="5" t="s">
        <v>85</v>
      </c>
      <c r="AE9" s="6">
        <v>1</v>
      </c>
      <c r="AF9" s="6"/>
      <c r="AG9" s="11">
        <v>440000</v>
      </c>
      <c r="AH9" s="7">
        <f t="shared" ref="AH9:AH25" si="5">AE9*AG9</f>
        <v>440000</v>
      </c>
    </row>
    <row r="10" spans="2:36" ht="21" thickBot="1" x14ac:dyDescent="0.35">
      <c r="B10" s="5" t="s">
        <v>87</v>
      </c>
      <c r="C10" s="5">
        <v>6</v>
      </c>
      <c r="D10" s="11">
        <v>8000</v>
      </c>
      <c r="E10" s="7">
        <f t="shared" si="0"/>
        <v>48000</v>
      </c>
      <c r="G10" s="5" t="s">
        <v>87</v>
      </c>
      <c r="H10" s="5">
        <v>6</v>
      </c>
      <c r="I10" s="11">
        <v>8000</v>
      </c>
      <c r="J10" s="7">
        <f t="shared" si="1"/>
        <v>48000</v>
      </c>
      <c r="L10" s="5" t="s">
        <v>89</v>
      </c>
      <c r="M10" s="5">
        <v>2</v>
      </c>
      <c r="N10" s="5"/>
      <c r="O10" s="11">
        <v>150000</v>
      </c>
      <c r="P10" s="7">
        <f t="shared" si="2"/>
        <v>300000</v>
      </c>
      <c r="R10" s="5" t="s">
        <v>89</v>
      </c>
      <c r="S10" s="5">
        <v>2</v>
      </c>
      <c r="T10" s="5"/>
      <c r="U10" s="11">
        <v>150000</v>
      </c>
      <c r="V10" s="7">
        <f t="shared" si="3"/>
        <v>300000</v>
      </c>
      <c r="X10" s="5" t="s">
        <v>89</v>
      </c>
      <c r="Y10" s="5">
        <v>2</v>
      </c>
      <c r="Z10" s="5"/>
      <c r="AA10" s="11">
        <v>150000</v>
      </c>
      <c r="AB10" s="7">
        <f t="shared" si="4"/>
        <v>300000</v>
      </c>
      <c r="AD10" s="5" t="s">
        <v>89</v>
      </c>
      <c r="AE10" s="5">
        <v>2</v>
      </c>
      <c r="AF10" s="5"/>
      <c r="AG10" s="11">
        <v>150000</v>
      </c>
      <c r="AH10" s="7">
        <f t="shared" si="5"/>
        <v>300000</v>
      </c>
    </row>
    <row r="11" spans="2:36" ht="21" thickBot="1" x14ac:dyDescent="0.35">
      <c r="B11" s="5"/>
      <c r="C11" s="5"/>
      <c r="D11" s="11"/>
      <c r="E11" s="7"/>
      <c r="G11" s="5"/>
      <c r="H11" s="5"/>
      <c r="I11" s="11"/>
      <c r="J11" s="7"/>
      <c r="L11" s="5" t="s">
        <v>91</v>
      </c>
      <c r="M11" s="5">
        <v>1</v>
      </c>
      <c r="N11" s="5"/>
      <c r="O11" s="11">
        <v>150000</v>
      </c>
      <c r="P11" s="7">
        <f t="shared" si="2"/>
        <v>150000</v>
      </c>
      <c r="R11" s="5" t="s">
        <v>91</v>
      </c>
      <c r="S11" s="5">
        <v>1</v>
      </c>
      <c r="T11" s="5"/>
      <c r="U11" s="11">
        <v>150000</v>
      </c>
      <c r="V11" s="7">
        <f t="shared" si="3"/>
        <v>150000</v>
      </c>
      <c r="X11" s="5" t="s">
        <v>91</v>
      </c>
      <c r="Y11" s="5">
        <v>1</v>
      </c>
      <c r="Z11" s="5"/>
      <c r="AA11" s="11">
        <v>150000</v>
      </c>
      <c r="AB11" s="7">
        <f t="shared" si="4"/>
        <v>150000</v>
      </c>
      <c r="AD11" s="5" t="s">
        <v>91</v>
      </c>
      <c r="AE11" s="5">
        <v>1</v>
      </c>
      <c r="AF11" s="5"/>
      <c r="AG11" s="11">
        <v>150000</v>
      </c>
      <c r="AH11" s="7">
        <f t="shared" si="5"/>
        <v>150000</v>
      </c>
    </row>
    <row r="12" spans="2:36" ht="21" thickBot="1" x14ac:dyDescent="0.35">
      <c r="B12" s="5" t="s">
        <v>93</v>
      </c>
      <c r="C12" s="6">
        <v>10</v>
      </c>
      <c r="D12" s="11">
        <v>25000</v>
      </c>
      <c r="E12" s="7">
        <f t="shared" si="0"/>
        <v>250000</v>
      </c>
      <c r="G12" s="5" t="s">
        <v>93</v>
      </c>
      <c r="H12" s="6">
        <v>15</v>
      </c>
      <c r="I12" s="11">
        <v>25000</v>
      </c>
      <c r="J12" s="7">
        <f t="shared" si="1"/>
        <v>375000</v>
      </c>
      <c r="L12" s="5" t="s">
        <v>94</v>
      </c>
      <c r="M12" s="6">
        <v>3</v>
      </c>
      <c r="N12" s="6"/>
      <c r="O12" s="11">
        <v>12000</v>
      </c>
      <c r="P12" s="7">
        <f t="shared" si="2"/>
        <v>36000</v>
      </c>
      <c r="Q12" s="14"/>
      <c r="R12" s="5" t="s">
        <v>94</v>
      </c>
      <c r="S12" s="6">
        <v>3</v>
      </c>
      <c r="T12" s="6"/>
      <c r="U12" s="11">
        <v>12000</v>
      </c>
      <c r="V12" s="7">
        <f t="shared" si="3"/>
        <v>36000</v>
      </c>
      <c r="X12" s="5" t="s">
        <v>94</v>
      </c>
      <c r="Y12" s="6">
        <v>3</v>
      </c>
      <c r="Z12" s="6"/>
      <c r="AA12" s="11">
        <v>12000</v>
      </c>
      <c r="AB12" s="7">
        <f t="shared" si="4"/>
        <v>36000</v>
      </c>
      <c r="AD12" s="5" t="s">
        <v>94</v>
      </c>
      <c r="AE12" s="6">
        <v>3</v>
      </c>
      <c r="AF12" s="6"/>
      <c r="AG12" s="11">
        <v>12000</v>
      </c>
      <c r="AH12" s="7">
        <f t="shared" si="5"/>
        <v>36000</v>
      </c>
    </row>
    <row r="13" spans="2:36" ht="21" thickBot="1" x14ac:dyDescent="0.35">
      <c r="B13" s="5" t="s">
        <v>95</v>
      </c>
      <c r="C13" s="5">
        <v>10</v>
      </c>
      <c r="D13" s="11">
        <v>2000</v>
      </c>
      <c r="E13" s="7">
        <f t="shared" si="0"/>
        <v>20000</v>
      </c>
      <c r="G13" s="5" t="s">
        <v>95</v>
      </c>
      <c r="H13" s="5">
        <v>15</v>
      </c>
      <c r="I13" s="11">
        <v>2000</v>
      </c>
      <c r="J13" s="7">
        <f t="shared" si="1"/>
        <v>30000</v>
      </c>
      <c r="L13" s="5" t="s">
        <v>96</v>
      </c>
      <c r="M13" s="6">
        <v>30</v>
      </c>
      <c r="N13" s="6"/>
      <c r="O13" s="11">
        <v>28000</v>
      </c>
      <c r="P13" s="7">
        <f t="shared" si="2"/>
        <v>840000</v>
      </c>
      <c r="Q13" s="14"/>
      <c r="R13" s="5" t="s">
        <v>96</v>
      </c>
      <c r="S13" s="6">
        <v>30</v>
      </c>
      <c r="T13" s="6"/>
      <c r="U13" s="11">
        <v>28000</v>
      </c>
      <c r="V13" s="7">
        <f t="shared" si="3"/>
        <v>840000</v>
      </c>
      <c r="X13" s="5" t="s">
        <v>96</v>
      </c>
      <c r="Y13" s="6">
        <v>30</v>
      </c>
      <c r="Z13" s="6"/>
      <c r="AA13" s="11">
        <v>28000</v>
      </c>
      <c r="AB13" s="7">
        <f t="shared" si="4"/>
        <v>840000</v>
      </c>
      <c r="AD13" s="5" t="s">
        <v>96</v>
      </c>
      <c r="AE13" s="6">
        <v>30</v>
      </c>
      <c r="AF13" s="6"/>
      <c r="AG13" s="11">
        <v>28000</v>
      </c>
      <c r="AH13" s="7">
        <f t="shared" si="5"/>
        <v>840000</v>
      </c>
    </row>
    <row r="14" spans="2:36" ht="21" thickBot="1" x14ac:dyDescent="0.35">
      <c r="B14" s="5"/>
      <c r="C14" s="5"/>
      <c r="D14" s="11"/>
      <c r="E14" s="7"/>
      <c r="G14" s="5"/>
      <c r="H14" s="5"/>
      <c r="I14" s="11"/>
      <c r="J14" s="7"/>
      <c r="L14" s="5" t="s">
        <v>97</v>
      </c>
      <c r="M14" s="6">
        <v>30</v>
      </c>
      <c r="N14" s="6"/>
      <c r="O14" s="11">
        <v>12000</v>
      </c>
      <c r="P14" s="7">
        <f t="shared" si="2"/>
        <v>360000</v>
      </c>
      <c r="Q14" s="14"/>
      <c r="R14" s="5" t="s">
        <v>97</v>
      </c>
      <c r="S14" s="6">
        <v>30</v>
      </c>
      <c r="T14" s="6"/>
      <c r="U14" s="11">
        <v>12000</v>
      </c>
      <c r="V14" s="7">
        <f t="shared" si="3"/>
        <v>360000</v>
      </c>
      <c r="X14" s="5" t="s">
        <v>97</v>
      </c>
      <c r="Y14" s="6">
        <v>30</v>
      </c>
      <c r="Z14" s="6"/>
      <c r="AA14" s="11">
        <v>12000</v>
      </c>
      <c r="AB14" s="7">
        <f t="shared" si="4"/>
        <v>360000</v>
      </c>
      <c r="AD14" s="5" t="s">
        <v>97</v>
      </c>
      <c r="AE14" s="6">
        <v>30</v>
      </c>
      <c r="AF14" s="6"/>
      <c r="AG14" s="11">
        <v>12000</v>
      </c>
      <c r="AH14" s="7">
        <f t="shared" si="5"/>
        <v>360000</v>
      </c>
    </row>
    <row r="15" spans="2:36" ht="21" thickBot="1" x14ac:dyDescent="0.35">
      <c r="B15" s="5" t="s">
        <v>98</v>
      </c>
      <c r="C15" s="5">
        <v>6</v>
      </c>
      <c r="D15" s="11">
        <v>90000</v>
      </c>
      <c r="E15" s="7">
        <f t="shared" si="0"/>
        <v>540000</v>
      </c>
      <c r="F15" s="13" t="s">
        <v>100</v>
      </c>
      <c r="G15" s="5" t="s">
        <v>98</v>
      </c>
      <c r="H15" s="5">
        <v>9</v>
      </c>
      <c r="I15" s="11">
        <v>90000</v>
      </c>
      <c r="J15" s="7">
        <f t="shared" si="1"/>
        <v>810000</v>
      </c>
      <c r="L15" s="5" t="s">
        <v>102</v>
      </c>
      <c r="M15" s="6">
        <v>32</v>
      </c>
      <c r="N15" s="6"/>
      <c r="O15" s="11">
        <v>40000</v>
      </c>
      <c r="P15" s="7">
        <f t="shared" si="2"/>
        <v>1280000</v>
      </c>
      <c r="Q15" s="14"/>
      <c r="R15" s="5" t="s">
        <v>102</v>
      </c>
      <c r="S15" s="6">
        <v>32</v>
      </c>
      <c r="T15" s="6"/>
      <c r="U15" s="11">
        <v>40000</v>
      </c>
      <c r="V15" s="7">
        <f t="shared" si="3"/>
        <v>1280000</v>
      </c>
      <c r="X15" s="5" t="s">
        <v>102</v>
      </c>
      <c r="Y15" s="6">
        <v>32</v>
      </c>
      <c r="Z15" s="6"/>
      <c r="AA15" s="11">
        <v>40000</v>
      </c>
      <c r="AB15" s="7">
        <f t="shared" si="4"/>
        <v>1280000</v>
      </c>
      <c r="AD15" s="5" t="s">
        <v>102</v>
      </c>
      <c r="AE15" s="6">
        <v>32</v>
      </c>
      <c r="AF15" s="6"/>
      <c r="AG15" s="11">
        <v>40000</v>
      </c>
      <c r="AH15" s="7">
        <f t="shared" si="5"/>
        <v>1280000</v>
      </c>
    </row>
    <row r="16" spans="2:36" ht="21" thickBot="1" x14ac:dyDescent="0.35">
      <c r="B16" s="5"/>
      <c r="C16" s="5"/>
      <c r="D16" s="11"/>
      <c r="E16" s="7"/>
      <c r="G16" s="5"/>
      <c r="H16" s="5"/>
      <c r="I16" s="11"/>
      <c r="J16" s="7"/>
      <c r="L16" s="5" t="s">
        <v>50</v>
      </c>
      <c r="M16" s="6">
        <v>32</v>
      </c>
      <c r="N16" s="6"/>
      <c r="O16" s="11">
        <v>40000</v>
      </c>
      <c r="P16" s="7">
        <f t="shared" si="2"/>
        <v>1280000</v>
      </c>
      <c r="Q16" s="14"/>
      <c r="R16" s="5" t="s">
        <v>50</v>
      </c>
      <c r="S16" s="6">
        <v>32</v>
      </c>
      <c r="T16" s="6"/>
      <c r="U16" s="11">
        <v>40000</v>
      </c>
      <c r="V16" s="7">
        <f t="shared" si="3"/>
        <v>1280000</v>
      </c>
      <c r="X16" s="5" t="s">
        <v>50</v>
      </c>
      <c r="Y16" s="6">
        <v>32</v>
      </c>
      <c r="Z16" s="6"/>
      <c r="AA16" s="11">
        <v>40000</v>
      </c>
      <c r="AB16" s="7">
        <f t="shared" si="4"/>
        <v>1280000</v>
      </c>
      <c r="AD16" s="5" t="s">
        <v>50</v>
      </c>
      <c r="AE16" s="6">
        <v>32</v>
      </c>
      <c r="AF16" s="6"/>
      <c r="AG16" s="11">
        <v>40000</v>
      </c>
      <c r="AH16" s="7">
        <f t="shared" si="5"/>
        <v>1280000</v>
      </c>
    </row>
    <row r="17" spans="2:34" ht="21" thickBot="1" x14ac:dyDescent="0.35">
      <c r="B17" s="5"/>
      <c r="C17" s="5"/>
      <c r="D17" s="11"/>
      <c r="E17" s="7"/>
      <c r="G17" s="5"/>
      <c r="H17" s="5"/>
      <c r="I17" s="11"/>
      <c r="J17" s="7"/>
      <c r="L17" s="5" t="s">
        <v>105</v>
      </c>
      <c r="M17" s="6">
        <v>32</v>
      </c>
      <c r="N17" s="6"/>
      <c r="O17" s="11">
        <v>40000</v>
      </c>
      <c r="P17" s="7">
        <f t="shared" si="2"/>
        <v>1280000</v>
      </c>
      <c r="Q17" s="14"/>
      <c r="R17" s="5" t="s">
        <v>105</v>
      </c>
      <c r="S17" s="6">
        <v>32</v>
      </c>
      <c r="T17" s="6"/>
      <c r="U17" s="11">
        <v>40000</v>
      </c>
      <c r="V17" s="7">
        <f t="shared" si="3"/>
        <v>1280000</v>
      </c>
      <c r="X17" s="5" t="s">
        <v>105</v>
      </c>
      <c r="Y17" s="6">
        <v>32</v>
      </c>
      <c r="Z17" s="6"/>
      <c r="AA17" s="11">
        <v>40000</v>
      </c>
      <c r="AB17" s="7">
        <f t="shared" si="4"/>
        <v>1280000</v>
      </c>
      <c r="AD17" s="5" t="s">
        <v>105</v>
      </c>
      <c r="AE17" s="6">
        <v>32</v>
      </c>
      <c r="AF17" s="6"/>
      <c r="AG17" s="11">
        <v>40000</v>
      </c>
      <c r="AH17" s="7">
        <f t="shared" si="5"/>
        <v>1280000</v>
      </c>
    </row>
    <row r="18" spans="2:34" ht="21" thickBot="1" x14ac:dyDescent="0.35">
      <c r="B18" s="5"/>
      <c r="C18" s="5"/>
      <c r="D18" s="11"/>
      <c r="E18" s="7"/>
      <c r="G18" s="5"/>
      <c r="H18" s="5"/>
      <c r="I18" s="11"/>
      <c r="J18" s="7"/>
      <c r="L18" s="5" t="s">
        <v>106</v>
      </c>
      <c r="M18" s="6">
        <v>32</v>
      </c>
      <c r="N18" s="6"/>
      <c r="O18" s="11">
        <v>40000</v>
      </c>
      <c r="P18" s="7">
        <f t="shared" si="2"/>
        <v>1280000</v>
      </c>
      <c r="Q18" s="14"/>
      <c r="R18" s="5" t="s">
        <v>106</v>
      </c>
      <c r="S18" s="6">
        <v>32</v>
      </c>
      <c r="T18" s="6"/>
      <c r="U18" s="11">
        <v>40000</v>
      </c>
      <c r="V18" s="7">
        <f t="shared" si="3"/>
        <v>1280000</v>
      </c>
      <c r="X18" s="5" t="s">
        <v>106</v>
      </c>
      <c r="Y18" s="6">
        <v>32</v>
      </c>
      <c r="Z18" s="6"/>
      <c r="AA18" s="11">
        <v>40000</v>
      </c>
      <c r="AB18" s="7">
        <f t="shared" si="4"/>
        <v>1280000</v>
      </c>
      <c r="AD18" s="5" t="s">
        <v>106</v>
      </c>
      <c r="AE18" s="6">
        <v>32</v>
      </c>
      <c r="AF18" s="6"/>
      <c r="AG18" s="11">
        <v>40000</v>
      </c>
      <c r="AH18" s="7">
        <f t="shared" si="5"/>
        <v>1280000</v>
      </c>
    </row>
    <row r="19" spans="2:34" ht="21" thickBot="1" x14ac:dyDescent="0.35">
      <c r="B19" s="5"/>
      <c r="C19" s="5"/>
      <c r="D19" s="11"/>
      <c r="E19" s="7"/>
      <c r="G19" s="5"/>
      <c r="H19" s="5"/>
      <c r="I19" s="11"/>
      <c r="J19" s="7"/>
      <c r="L19" s="5" t="s">
        <v>107</v>
      </c>
      <c r="M19" s="6">
        <v>30</v>
      </c>
      <c r="N19" s="6"/>
      <c r="O19" s="11">
        <v>31000</v>
      </c>
      <c r="P19" s="7">
        <f t="shared" si="2"/>
        <v>930000</v>
      </c>
      <c r="Q19" s="14"/>
      <c r="R19" s="5" t="s">
        <v>107</v>
      </c>
      <c r="S19" s="6">
        <v>30</v>
      </c>
      <c r="T19" s="6"/>
      <c r="U19" s="11">
        <v>31000</v>
      </c>
      <c r="V19" s="7">
        <f t="shared" si="3"/>
        <v>930000</v>
      </c>
      <c r="X19" s="5" t="s">
        <v>107</v>
      </c>
      <c r="Y19" s="6">
        <v>30</v>
      </c>
      <c r="Z19" s="6"/>
      <c r="AA19" s="11">
        <v>31000</v>
      </c>
      <c r="AB19" s="7">
        <f t="shared" si="4"/>
        <v>930000</v>
      </c>
      <c r="AD19" s="5" t="s">
        <v>107</v>
      </c>
      <c r="AE19" s="6">
        <v>30</v>
      </c>
      <c r="AF19" s="6"/>
      <c r="AG19" s="11">
        <v>31000</v>
      </c>
      <c r="AH19" s="7">
        <f t="shared" si="5"/>
        <v>930000</v>
      </c>
    </row>
    <row r="20" spans="2:34" ht="21" customHeight="1" thickBot="1" x14ac:dyDescent="0.35">
      <c r="B20" s="5"/>
      <c r="C20" s="5"/>
      <c r="D20" s="11"/>
      <c r="E20" s="7"/>
      <c r="G20" s="5"/>
      <c r="H20" s="5"/>
      <c r="I20" s="11"/>
      <c r="J20" s="7"/>
      <c r="L20" s="5" t="s">
        <v>109</v>
      </c>
      <c r="M20" s="6">
        <v>15</v>
      </c>
      <c r="N20" s="6"/>
      <c r="O20" s="11">
        <v>75000</v>
      </c>
      <c r="P20" s="7">
        <f t="shared" si="2"/>
        <v>1125000</v>
      </c>
      <c r="Q20" s="14"/>
      <c r="R20" s="5" t="s">
        <v>109</v>
      </c>
      <c r="S20" s="6">
        <v>15</v>
      </c>
      <c r="T20" s="6"/>
      <c r="U20" s="11">
        <v>75000</v>
      </c>
      <c r="V20" s="7">
        <f t="shared" si="3"/>
        <v>1125000</v>
      </c>
      <c r="X20" s="5" t="s">
        <v>109</v>
      </c>
      <c r="Y20" s="6">
        <v>15</v>
      </c>
      <c r="Z20" s="6"/>
      <c r="AA20" s="11">
        <v>75000</v>
      </c>
      <c r="AB20" s="7">
        <f t="shared" si="4"/>
        <v>1125000</v>
      </c>
      <c r="AD20" s="5" t="s">
        <v>109</v>
      </c>
      <c r="AE20" s="6">
        <v>15</v>
      </c>
      <c r="AF20" s="6"/>
      <c r="AG20" s="11">
        <v>135000</v>
      </c>
      <c r="AH20" s="7">
        <f t="shared" si="5"/>
        <v>2025000</v>
      </c>
    </row>
    <row r="21" spans="2:34" ht="21" customHeight="1" thickBot="1" x14ac:dyDescent="0.35">
      <c r="B21" s="5"/>
      <c r="C21" s="5"/>
      <c r="D21" s="11"/>
      <c r="E21" s="7"/>
      <c r="G21" s="5"/>
      <c r="H21" s="5"/>
      <c r="I21" s="11"/>
      <c r="J21" s="7"/>
      <c r="L21" s="5" t="s">
        <v>109</v>
      </c>
      <c r="M21" s="6">
        <v>15</v>
      </c>
      <c r="N21" s="6"/>
      <c r="O21" s="11">
        <v>75000</v>
      </c>
      <c r="P21" s="7">
        <f t="shared" si="2"/>
        <v>1125000</v>
      </c>
      <c r="Q21" s="14"/>
      <c r="R21" s="5" t="s">
        <v>109</v>
      </c>
      <c r="S21" s="6">
        <v>15</v>
      </c>
      <c r="T21" s="6"/>
      <c r="U21" s="11">
        <v>75000</v>
      </c>
      <c r="V21" s="7">
        <f t="shared" si="3"/>
        <v>1125000</v>
      </c>
      <c r="X21" s="5" t="s">
        <v>109</v>
      </c>
      <c r="Y21" s="6">
        <v>15</v>
      </c>
      <c r="Z21" s="6"/>
      <c r="AA21" s="11">
        <v>90000</v>
      </c>
      <c r="AB21" s="7">
        <f t="shared" si="4"/>
        <v>1350000</v>
      </c>
      <c r="AD21" s="5" t="s">
        <v>109</v>
      </c>
      <c r="AE21" s="6">
        <v>15</v>
      </c>
      <c r="AF21" s="6"/>
      <c r="AG21" s="11">
        <v>75000</v>
      </c>
      <c r="AH21" s="7">
        <f t="shared" si="5"/>
        <v>1125000</v>
      </c>
    </row>
    <row r="22" spans="2:34" ht="21" customHeight="1" thickBot="1" x14ac:dyDescent="0.35">
      <c r="B22" s="5"/>
      <c r="C22" s="5"/>
      <c r="D22" s="11"/>
      <c r="E22" s="7"/>
      <c r="G22" s="5"/>
      <c r="H22" s="5"/>
      <c r="I22" s="11"/>
      <c r="J22" s="7"/>
      <c r="L22" s="5" t="s">
        <v>109</v>
      </c>
      <c r="M22" s="6">
        <v>15</v>
      </c>
      <c r="N22" s="6"/>
      <c r="O22" s="11">
        <v>75000</v>
      </c>
      <c r="P22" s="7">
        <f>O22*M22</f>
        <v>1125000</v>
      </c>
      <c r="Q22" s="14"/>
      <c r="R22" s="5" t="s">
        <v>109</v>
      </c>
      <c r="S22" s="6">
        <v>15</v>
      </c>
      <c r="T22" s="6"/>
      <c r="U22" s="11">
        <v>90000</v>
      </c>
      <c r="V22" s="7">
        <f t="shared" si="3"/>
        <v>1350000</v>
      </c>
      <c r="X22" s="5" t="s">
        <v>109</v>
      </c>
      <c r="Y22" s="6">
        <v>15</v>
      </c>
      <c r="Z22" s="6"/>
      <c r="AA22" s="11">
        <v>135000</v>
      </c>
      <c r="AB22" s="7">
        <f t="shared" si="4"/>
        <v>2025000</v>
      </c>
      <c r="AD22" s="5" t="s">
        <v>109</v>
      </c>
      <c r="AE22" s="6">
        <v>15</v>
      </c>
      <c r="AF22" s="6"/>
      <c r="AG22" s="11">
        <v>75000</v>
      </c>
      <c r="AH22" s="7">
        <f t="shared" si="5"/>
        <v>1125000</v>
      </c>
    </row>
    <row r="23" spans="2:34" ht="21" thickBot="1" x14ac:dyDescent="0.35">
      <c r="B23" s="5"/>
      <c r="C23" s="5"/>
      <c r="D23" s="11"/>
      <c r="E23" s="7"/>
      <c r="G23" s="5"/>
      <c r="H23" s="5"/>
      <c r="I23" s="11"/>
      <c r="J23" s="7"/>
      <c r="L23" s="5" t="s">
        <v>110</v>
      </c>
      <c r="M23" s="6">
        <v>30</v>
      </c>
      <c r="N23" s="6"/>
      <c r="O23" s="11">
        <v>27000</v>
      </c>
      <c r="P23" s="7">
        <f>M23*O23</f>
        <v>810000</v>
      </c>
      <c r="Q23" s="14"/>
      <c r="R23" s="5" t="s">
        <v>110</v>
      </c>
      <c r="S23" s="6">
        <v>30</v>
      </c>
      <c r="T23" s="6"/>
      <c r="U23" s="11">
        <v>27000</v>
      </c>
      <c r="V23" s="7">
        <f t="shared" si="3"/>
        <v>810000</v>
      </c>
      <c r="X23" s="5" t="s">
        <v>110</v>
      </c>
      <c r="Y23" s="6">
        <v>30</v>
      </c>
      <c r="Z23" s="6"/>
      <c r="AA23" s="11">
        <v>27000</v>
      </c>
      <c r="AB23" s="7">
        <f t="shared" si="4"/>
        <v>810000</v>
      </c>
      <c r="AD23" s="5" t="s">
        <v>110</v>
      </c>
      <c r="AE23" s="6">
        <v>30</v>
      </c>
      <c r="AF23" s="6"/>
      <c r="AG23" s="11">
        <v>27000</v>
      </c>
      <c r="AH23" s="7">
        <f t="shared" si="5"/>
        <v>810000</v>
      </c>
    </row>
    <row r="24" spans="2:34" ht="21" thickBot="1" x14ac:dyDescent="0.35">
      <c r="B24" s="5"/>
      <c r="C24" s="5"/>
      <c r="D24" s="11"/>
      <c r="E24" s="7"/>
      <c r="G24" s="5"/>
      <c r="H24" s="5"/>
      <c r="I24" s="11"/>
      <c r="J24" s="7"/>
      <c r="L24" s="5" t="s">
        <v>111</v>
      </c>
      <c r="M24" s="6">
        <v>30</v>
      </c>
      <c r="N24" s="6"/>
      <c r="O24" s="11">
        <v>27000</v>
      </c>
      <c r="P24" s="7">
        <f>M24*O24</f>
        <v>810000</v>
      </c>
      <c r="Q24" s="14"/>
      <c r="R24" s="5" t="s">
        <v>111</v>
      </c>
      <c r="S24" s="6">
        <v>30</v>
      </c>
      <c r="T24" s="6"/>
      <c r="U24" s="11">
        <v>27000</v>
      </c>
      <c r="V24" s="7">
        <f t="shared" si="3"/>
        <v>810000</v>
      </c>
      <c r="X24" s="5" t="s">
        <v>111</v>
      </c>
      <c r="Y24" s="6">
        <v>30</v>
      </c>
      <c r="Z24" s="6"/>
      <c r="AA24" s="11">
        <v>27000</v>
      </c>
      <c r="AB24" s="7">
        <f t="shared" si="4"/>
        <v>810000</v>
      </c>
      <c r="AD24" s="5" t="s">
        <v>111</v>
      </c>
      <c r="AE24" s="6">
        <v>30</v>
      </c>
      <c r="AF24" s="6"/>
      <c r="AG24" s="11">
        <v>27000</v>
      </c>
      <c r="AH24" s="7">
        <f t="shared" si="5"/>
        <v>810000</v>
      </c>
    </row>
    <row r="25" spans="2:34" ht="21" thickBot="1" x14ac:dyDescent="0.35">
      <c r="B25" s="5"/>
      <c r="C25" s="5"/>
      <c r="D25" s="11"/>
      <c r="E25" s="7"/>
      <c r="G25" s="5"/>
      <c r="H25" s="5"/>
      <c r="I25" s="11"/>
      <c r="J25" s="7"/>
      <c r="L25" s="5" t="s">
        <v>111</v>
      </c>
      <c r="M25" s="6">
        <v>30</v>
      </c>
      <c r="N25" s="6"/>
      <c r="O25" s="11">
        <v>27000</v>
      </c>
      <c r="P25" s="7">
        <f>M25*O25</f>
        <v>810000</v>
      </c>
      <c r="Q25" s="14"/>
      <c r="R25" s="5" t="s">
        <v>111</v>
      </c>
      <c r="S25" s="6">
        <v>30</v>
      </c>
      <c r="T25" s="6"/>
      <c r="U25" s="11">
        <v>27000</v>
      </c>
      <c r="V25" s="7">
        <f t="shared" si="3"/>
        <v>810000</v>
      </c>
      <c r="X25" s="5" t="s">
        <v>111</v>
      </c>
      <c r="Y25" s="6">
        <v>30</v>
      </c>
      <c r="Z25" s="6"/>
      <c r="AA25" s="11">
        <v>27000</v>
      </c>
      <c r="AB25" s="7">
        <f t="shared" si="4"/>
        <v>810000</v>
      </c>
      <c r="AD25" s="5" t="s">
        <v>111</v>
      </c>
      <c r="AE25" s="6">
        <v>30</v>
      </c>
      <c r="AF25" s="6"/>
      <c r="AG25" s="11">
        <v>27000</v>
      </c>
      <c r="AH25" s="7">
        <f t="shared" si="5"/>
        <v>810000</v>
      </c>
    </row>
    <row r="26" spans="2:34" ht="21" thickBot="1" x14ac:dyDescent="0.35">
      <c r="B26" s="12"/>
      <c r="C26" s="5"/>
      <c r="D26" s="11">
        <v>0</v>
      </c>
      <c r="E26" s="7">
        <f t="shared" si="0"/>
        <v>0</v>
      </c>
      <c r="G26" s="12"/>
      <c r="H26" s="5"/>
      <c r="I26" s="11">
        <v>0</v>
      </c>
      <c r="J26" s="7">
        <f t="shared" si="1"/>
        <v>0</v>
      </c>
      <c r="L26" s="8" t="s">
        <v>5</v>
      </c>
      <c r="M26" s="9"/>
      <c r="N26" s="9"/>
      <c r="O26" s="9"/>
      <c r="P26" s="10">
        <f>SUM(P9:P25)</f>
        <v>13981000</v>
      </c>
      <c r="Q26" s="14"/>
      <c r="R26" s="8" t="s">
        <v>5</v>
      </c>
      <c r="S26" s="9"/>
      <c r="T26" s="9"/>
      <c r="U26" s="9"/>
      <c r="V26" s="10">
        <f>SUM(V9:V25)</f>
        <v>14206000</v>
      </c>
      <c r="X26" s="8" t="s">
        <v>5</v>
      </c>
      <c r="Y26" s="9"/>
      <c r="Z26" s="9"/>
      <c r="AA26" s="9"/>
      <c r="AB26" s="10">
        <f>SUM(AB9:AB25)</f>
        <v>15106000</v>
      </c>
      <c r="AD26" s="8" t="s">
        <v>5</v>
      </c>
      <c r="AE26" s="9"/>
      <c r="AF26" s="9"/>
      <c r="AG26" s="9"/>
      <c r="AH26" s="10">
        <f>SUM(AH9:AH25)</f>
        <v>14881000</v>
      </c>
    </row>
    <row r="27" spans="2:34" ht="24.75" customHeight="1" thickBot="1" x14ac:dyDescent="0.35">
      <c r="B27" s="8" t="s">
        <v>5</v>
      </c>
      <c r="C27" s="9"/>
      <c r="D27" s="9"/>
      <c r="E27" s="10">
        <f>SUM(E9:E26)</f>
        <v>1108000</v>
      </c>
      <c r="G27" s="8" t="s">
        <v>5</v>
      </c>
      <c r="H27" s="9"/>
      <c r="I27" s="9"/>
      <c r="J27" s="10">
        <f>SUM(J9:J26)</f>
        <v>1513000</v>
      </c>
      <c r="L27" s="15" t="s">
        <v>114</v>
      </c>
      <c r="M27" s="16"/>
      <c r="N27" s="16"/>
      <c r="O27" s="16"/>
      <c r="P27" s="17">
        <f>P8-P26</f>
        <v>3599000</v>
      </c>
      <c r="R27" s="15" t="s">
        <v>114</v>
      </c>
      <c r="S27" s="16"/>
      <c r="T27" s="16"/>
      <c r="U27" s="16"/>
      <c r="V27" s="17">
        <f>V8-V26</f>
        <v>3674000</v>
      </c>
      <c r="X27" s="15" t="s">
        <v>114</v>
      </c>
      <c r="Y27" s="16"/>
      <c r="Z27" s="16"/>
      <c r="AA27" s="16"/>
      <c r="AB27" s="17">
        <f>AB8-AB26</f>
        <v>3674000</v>
      </c>
      <c r="AD27" s="15" t="s">
        <v>114</v>
      </c>
      <c r="AE27" s="16"/>
      <c r="AF27" s="16"/>
      <c r="AG27" s="16"/>
      <c r="AH27" s="17">
        <f>AH8-AH26</f>
        <v>3749000</v>
      </c>
    </row>
    <row r="28" spans="2:34" ht="19.5" customHeight="1" thickBot="1" x14ac:dyDescent="0.35">
      <c r="B28" s="8" t="s">
        <v>5</v>
      </c>
      <c r="C28" s="9"/>
      <c r="D28" s="9"/>
      <c r="E28" s="10">
        <f>SUM(E9:E27)</f>
        <v>2216000</v>
      </c>
      <c r="G28" s="8" t="s">
        <v>5</v>
      </c>
      <c r="H28" s="9"/>
      <c r="I28" s="9"/>
      <c r="J28" s="10">
        <f>SUM(J9:J27)</f>
        <v>3026000</v>
      </c>
    </row>
    <row r="29" spans="2:34" ht="17.25" thickBot="1" x14ac:dyDescent="0.35"/>
    <row r="30" spans="2:34" ht="16.5" customHeight="1" x14ac:dyDescent="0.3">
      <c r="B30" s="39" t="s">
        <v>69</v>
      </c>
      <c r="C30" s="40"/>
      <c r="D30" s="40"/>
      <c r="E30" s="41"/>
      <c r="G30" s="39" t="s">
        <v>70</v>
      </c>
      <c r="H30" s="40"/>
      <c r="I30" s="40"/>
      <c r="J30" s="41"/>
      <c r="L30" s="33" t="s">
        <v>115</v>
      </c>
      <c r="M30" s="34"/>
      <c r="N30" s="34"/>
      <c r="O30" s="34"/>
      <c r="P30" s="35"/>
      <c r="R30" s="33" t="s">
        <v>116</v>
      </c>
      <c r="S30" s="34"/>
      <c r="T30" s="34"/>
      <c r="U30" s="34"/>
      <c r="V30" s="35"/>
      <c r="X30" s="33" t="s">
        <v>117</v>
      </c>
      <c r="Y30" s="34"/>
      <c r="Z30" s="34"/>
      <c r="AA30" s="34"/>
      <c r="AB30" s="35"/>
      <c r="AD30" s="33" t="s">
        <v>118</v>
      </c>
      <c r="AE30" s="34"/>
      <c r="AF30" s="34"/>
      <c r="AG30" s="34"/>
      <c r="AH30" s="35"/>
    </row>
    <row r="31" spans="2:34" ht="17.25" customHeight="1" thickBot="1" x14ac:dyDescent="0.35">
      <c r="B31" s="42"/>
      <c r="C31" s="43"/>
      <c r="D31" s="43"/>
      <c r="E31" s="44"/>
      <c r="G31" s="42"/>
      <c r="H31" s="43"/>
      <c r="I31" s="43"/>
      <c r="J31" s="44"/>
      <c r="L31" s="36"/>
      <c r="M31" s="37"/>
      <c r="N31" s="37"/>
      <c r="O31" s="37"/>
      <c r="P31" s="38"/>
      <c r="R31" s="36"/>
      <c r="S31" s="37"/>
      <c r="T31" s="37"/>
      <c r="U31" s="37"/>
      <c r="V31" s="38"/>
      <c r="X31" s="36"/>
      <c r="Y31" s="37"/>
      <c r="Z31" s="37"/>
      <c r="AA31" s="37"/>
      <c r="AB31" s="38"/>
      <c r="AD31" s="36"/>
      <c r="AE31" s="37"/>
      <c r="AF31" s="37"/>
      <c r="AG31" s="37"/>
      <c r="AH31" s="38"/>
    </row>
    <row r="32" spans="2:34" ht="21" thickBot="1" x14ac:dyDescent="0.35">
      <c r="B32" s="3" t="s">
        <v>0</v>
      </c>
      <c r="C32" s="3" t="s">
        <v>1</v>
      </c>
      <c r="D32" s="3" t="s">
        <v>2</v>
      </c>
      <c r="E32" s="4" t="s">
        <v>3</v>
      </c>
      <c r="G32" s="3" t="s">
        <v>0</v>
      </c>
      <c r="H32" s="3" t="s">
        <v>1</v>
      </c>
      <c r="I32" s="3" t="s">
        <v>2</v>
      </c>
      <c r="J32" s="4" t="s">
        <v>3</v>
      </c>
      <c r="L32" s="3" t="s">
        <v>75</v>
      </c>
      <c r="M32" s="3" t="s">
        <v>1</v>
      </c>
      <c r="N32" s="26" t="s">
        <v>196</v>
      </c>
      <c r="O32" s="26" t="s">
        <v>202</v>
      </c>
      <c r="P32" s="4" t="s">
        <v>3</v>
      </c>
      <c r="R32" s="3" t="s">
        <v>75</v>
      </c>
      <c r="S32" s="3" t="s">
        <v>1</v>
      </c>
      <c r="T32" s="26" t="s">
        <v>196</v>
      </c>
      <c r="U32" s="26" t="s">
        <v>202</v>
      </c>
      <c r="V32" s="4" t="s">
        <v>3</v>
      </c>
      <c r="X32" s="3" t="s">
        <v>75</v>
      </c>
      <c r="Y32" s="3" t="s">
        <v>1</v>
      </c>
      <c r="Z32" s="26" t="s">
        <v>196</v>
      </c>
      <c r="AA32" s="26" t="s">
        <v>202</v>
      </c>
      <c r="AB32" s="4" t="s">
        <v>3</v>
      </c>
      <c r="AD32" s="3" t="s">
        <v>75</v>
      </c>
      <c r="AE32" s="3" t="s">
        <v>1</v>
      </c>
      <c r="AF32" s="26" t="s">
        <v>196</v>
      </c>
      <c r="AG32" s="26" t="s">
        <v>202</v>
      </c>
      <c r="AH32" s="4" t="s">
        <v>3</v>
      </c>
    </row>
    <row r="33" spans="2:34" ht="21" thickBot="1" x14ac:dyDescent="0.35">
      <c r="B33" s="5" t="s">
        <v>77</v>
      </c>
      <c r="C33" s="6">
        <v>0</v>
      </c>
      <c r="D33" s="7">
        <v>0</v>
      </c>
      <c r="E33" s="7">
        <f>C33*D33</f>
        <v>0</v>
      </c>
      <c r="G33" s="5" t="s">
        <v>77</v>
      </c>
      <c r="H33" s="6">
        <v>0</v>
      </c>
      <c r="I33" s="7">
        <v>0</v>
      </c>
      <c r="J33" s="7">
        <f>H33*I33</f>
        <v>0</v>
      </c>
      <c r="L33" s="5" t="s">
        <v>78</v>
      </c>
      <c r="M33" s="6">
        <v>30</v>
      </c>
      <c r="N33" s="27">
        <v>700000</v>
      </c>
      <c r="O33" s="27">
        <f>N33+46000</f>
        <v>746000</v>
      </c>
      <c r="P33" s="7">
        <f>M33*O33</f>
        <v>22380000</v>
      </c>
      <c r="R33" s="5" t="s">
        <v>78</v>
      </c>
      <c r="S33" s="6">
        <v>30</v>
      </c>
      <c r="T33" s="27">
        <v>710000</v>
      </c>
      <c r="U33" s="27">
        <f>T33+46000</f>
        <v>756000</v>
      </c>
      <c r="V33" s="7">
        <f>S33*U33</f>
        <v>22680000</v>
      </c>
      <c r="X33" s="5" t="s">
        <v>78</v>
      </c>
      <c r="Y33" s="6">
        <v>30</v>
      </c>
      <c r="Z33" s="27">
        <v>740000</v>
      </c>
      <c r="AA33" s="27">
        <f>Z33+46000</f>
        <v>786000</v>
      </c>
      <c r="AB33" s="7">
        <f>Y33*AA33</f>
        <v>23580000</v>
      </c>
      <c r="AD33" s="5" t="s">
        <v>78</v>
      </c>
      <c r="AE33" s="6">
        <v>30</v>
      </c>
      <c r="AF33" s="27">
        <v>730000</v>
      </c>
      <c r="AG33" s="27">
        <f>AF33+48000</f>
        <v>778000</v>
      </c>
      <c r="AH33" s="7">
        <f>AE33*AG33</f>
        <v>23340000</v>
      </c>
    </row>
    <row r="34" spans="2:34" ht="21" thickBot="1" x14ac:dyDescent="0.35">
      <c r="B34" s="5" t="s">
        <v>4</v>
      </c>
      <c r="C34" s="6">
        <v>10</v>
      </c>
      <c r="D34" s="7">
        <v>255000</v>
      </c>
      <c r="E34" s="7">
        <f>C34*D34</f>
        <v>2550000</v>
      </c>
      <c r="G34" s="5" t="s">
        <v>4</v>
      </c>
      <c r="H34" s="6">
        <v>15</v>
      </c>
      <c r="I34" s="7">
        <v>230000</v>
      </c>
      <c r="J34" s="7">
        <f>H34*I34</f>
        <v>3450000</v>
      </c>
      <c r="L34" s="5" t="s">
        <v>80</v>
      </c>
      <c r="M34" s="6">
        <v>30</v>
      </c>
      <c r="N34" s="27">
        <f>N33-45000</f>
        <v>655000</v>
      </c>
      <c r="O34" s="27">
        <f>O33-45000</f>
        <v>701000</v>
      </c>
      <c r="P34" s="7">
        <f>M34*O34</f>
        <v>21030000</v>
      </c>
      <c r="R34" s="5" t="s">
        <v>80</v>
      </c>
      <c r="S34" s="6">
        <v>30</v>
      </c>
      <c r="T34" s="27">
        <f>T33-45000</f>
        <v>665000</v>
      </c>
      <c r="U34" s="27">
        <f>U33-45000</f>
        <v>711000</v>
      </c>
      <c r="V34" s="7">
        <f>S34*U34</f>
        <v>21330000</v>
      </c>
      <c r="X34" s="5" t="s">
        <v>80</v>
      </c>
      <c r="Y34" s="6">
        <v>30</v>
      </c>
      <c r="Z34" s="27">
        <f>Z33-45000</f>
        <v>695000</v>
      </c>
      <c r="AA34" s="27">
        <f>AA33-45000</f>
        <v>741000</v>
      </c>
      <c r="AB34" s="7">
        <f>Y34*AA34</f>
        <v>22230000</v>
      </c>
      <c r="AD34" s="5" t="s">
        <v>80</v>
      </c>
      <c r="AE34" s="6">
        <v>30</v>
      </c>
      <c r="AF34" s="27">
        <f>AF33-45000</f>
        <v>685000</v>
      </c>
      <c r="AG34" s="27">
        <f>AG33-45000</f>
        <v>733000</v>
      </c>
      <c r="AH34" s="7">
        <f>AE34*AG34</f>
        <v>21990000</v>
      </c>
    </row>
    <row r="35" spans="2:34" ht="21" thickBot="1" x14ac:dyDescent="0.35">
      <c r="B35" s="5"/>
      <c r="C35" s="6"/>
      <c r="D35" s="7"/>
      <c r="E35" s="7"/>
      <c r="G35" s="5"/>
      <c r="H35" s="6"/>
      <c r="I35" s="7"/>
      <c r="J35" s="7"/>
      <c r="L35" s="21" t="s">
        <v>81</v>
      </c>
      <c r="M35" s="22">
        <v>30</v>
      </c>
      <c r="N35" s="22"/>
      <c r="O35" s="27">
        <f>P35/M35</f>
        <v>623533.33333333337</v>
      </c>
      <c r="P35" s="23">
        <f>P54</f>
        <v>18706000</v>
      </c>
      <c r="R35" s="21" t="s">
        <v>81</v>
      </c>
      <c r="S35" s="22">
        <v>30</v>
      </c>
      <c r="T35" s="22"/>
      <c r="U35" s="27">
        <f>V35/S35</f>
        <v>636033.33333333337</v>
      </c>
      <c r="V35" s="23">
        <f>V54</f>
        <v>19081000</v>
      </c>
      <c r="X35" s="21" t="s">
        <v>81</v>
      </c>
      <c r="Y35" s="22">
        <v>30</v>
      </c>
      <c r="Z35" s="22"/>
      <c r="AA35" s="27">
        <f>AB35/Y35</f>
        <v>666033.33333333337</v>
      </c>
      <c r="AB35" s="23">
        <f>AB54</f>
        <v>19981000</v>
      </c>
      <c r="AD35" s="21" t="s">
        <v>81</v>
      </c>
      <c r="AE35" s="22">
        <v>30</v>
      </c>
      <c r="AF35" s="22"/>
      <c r="AG35" s="27">
        <f>AH35/AE35</f>
        <v>653533.33333333337</v>
      </c>
      <c r="AH35" s="23">
        <f>AH54</f>
        <v>19606000</v>
      </c>
    </row>
    <row r="36" spans="2:34" ht="21" thickBot="1" x14ac:dyDescent="0.35">
      <c r="B36" s="8" t="s">
        <v>5</v>
      </c>
      <c r="C36" s="9"/>
      <c r="D36" s="9"/>
      <c r="E36" s="10"/>
      <c r="G36" s="8" t="s">
        <v>5</v>
      </c>
      <c r="H36" s="9"/>
      <c r="I36" s="9"/>
      <c r="J36" s="10"/>
      <c r="L36" s="8" t="s">
        <v>5</v>
      </c>
      <c r="M36" s="9"/>
      <c r="N36" s="9"/>
      <c r="O36" s="9"/>
      <c r="P36" s="10">
        <f>P33</f>
        <v>22380000</v>
      </c>
      <c r="R36" s="8" t="s">
        <v>5</v>
      </c>
      <c r="S36" s="9"/>
      <c r="T36" s="9"/>
      <c r="U36" s="9"/>
      <c r="V36" s="10">
        <f>V33</f>
        <v>22680000</v>
      </c>
      <c r="X36" s="8" t="s">
        <v>5</v>
      </c>
      <c r="Y36" s="9"/>
      <c r="Z36" s="9"/>
      <c r="AA36" s="9"/>
      <c r="AB36" s="10">
        <f>AB33</f>
        <v>23580000</v>
      </c>
      <c r="AD36" s="8" t="s">
        <v>5</v>
      </c>
      <c r="AE36" s="9"/>
      <c r="AF36" s="9"/>
      <c r="AG36" s="9"/>
      <c r="AH36" s="10">
        <f>AH33</f>
        <v>23340000</v>
      </c>
    </row>
    <row r="37" spans="2:34" ht="21" thickBot="1" x14ac:dyDescent="0.35">
      <c r="B37" s="5" t="s">
        <v>83</v>
      </c>
      <c r="C37" s="6">
        <v>1</v>
      </c>
      <c r="D37" s="11">
        <v>250000</v>
      </c>
      <c r="E37" s="7">
        <f t="shared" ref="E37:E38" si="6">C37*D37</f>
        <v>250000</v>
      </c>
      <c r="G37" s="5" t="s">
        <v>83</v>
      </c>
      <c r="H37" s="6">
        <v>1</v>
      </c>
      <c r="I37" s="11">
        <v>250000</v>
      </c>
      <c r="J37" s="7">
        <f t="shared" ref="J37:J38" si="7">H37*I37</f>
        <v>250000</v>
      </c>
      <c r="L37" s="5" t="s">
        <v>85</v>
      </c>
      <c r="M37" s="6">
        <v>1</v>
      </c>
      <c r="N37" s="6"/>
      <c r="O37" s="11">
        <v>440000</v>
      </c>
      <c r="P37" s="7">
        <f t="shared" ref="P37:P53" si="8">M37*O37</f>
        <v>440000</v>
      </c>
      <c r="R37" s="5" t="s">
        <v>85</v>
      </c>
      <c r="S37" s="6">
        <v>1</v>
      </c>
      <c r="T37" s="6"/>
      <c r="U37" s="11">
        <v>440000</v>
      </c>
      <c r="V37" s="7">
        <f t="shared" ref="V37:V53" si="9">S37*U37</f>
        <v>440000</v>
      </c>
      <c r="X37" s="5" t="s">
        <v>85</v>
      </c>
      <c r="Y37" s="6">
        <v>1</v>
      </c>
      <c r="Z37" s="6"/>
      <c r="AA37" s="11">
        <v>440000</v>
      </c>
      <c r="AB37" s="7">
        <f t="shared" ref="AB37:AB53" si="10">Y37*AA37</f>
        <v>440000</v>
      </c>
      <c r="AD37" s="5" t="s">
        <v>85</v>
      </c>
      <c r="AE37" s="6">
        <v>1</v>
      </c>
      <c r="AF37" s="6"/>
      <c r="AG37" s="11">
        <v>440000</v>
      </c>
      <c r="AH37" s="7">
        <f t="shared" ref="AH37:AH53" si="11">AE37*AG37</f>
        <v>440000</v>
      </c>
    </row>
    <row r="38" spans="2:34" ht="21" thickBot="1" x14ac:dyDescent="0.35">
      <c r="B38" s="5" t="s">
        <v>87</v>
      </c>
      <c r="C38" s="5">
        <v>6</v>
      </c>
      <c r="D38" s="11">
        <v>8000</v>
      </c>
      <c r="E38" s="7">
        <f t="shared" si="6"/>
        <v>48000</v>
      </c>
      <c r="G38" s="5" t="s">
        <v>87</v>
      </c>
      <c r="H38" s="5">
        <v>6</v>
      </c>
      <c r="I38" s="11">
        <v>8000</v>
      </c>
      <c r="J38" s="7">
        <f t="shared" si="7"/>
        <v>48000</v>
      </c>
      <c r="L38" s="5" t="s">
        <v>89</v>
      </c>
      <c r="M38" s="5">
        <v>2</v>
      </c>
      <c r="N38" s="5"/>
      <c r="O38" s="11">
        <v>150000</v>
      </c>
      <c r="P38" s="7">
        <f t="shared" si="8"/>
        <v>300000</v>
      </c>
      <c r="R38" s="5" t="s">
        <v>89</v>
      </c>
      <c r="S38" s="5">
        <v>2</v>
      </c>
      <c r="T38" s="5"/>
      <c r="U38" s="11">
        <v>150000</v>
      </c>
      <c r="V38" s="7">
        <f t="shared" si="9"/>
        <v>300000</v>
      </c>
      <c r="X38" s="5" t="s">
        <v>89</v>
      </c>
      <c r="Y38" s="5">
        <v>2</v>
      </c>
      <c r="Z38" s="5"/>
      <c r="AA38" s="11">
        <v>150000</v>
      </c>
      <c r="AB38" s="7">
        <f t="shared" si="10"/>
        <v>300000</v>
      </c>
      <c r="AD38" s="5" t="s">
        <v>89</v>
      </c>
      <c r="AE38" s="5">
        <v>2</v>
      </c>
      <c r="AF38" s="5"/>
      <c r="AG38" s="11">
        <v>150000</v>
      </c>
      <c r="AH38" s="7">
        <f t="shared" si="11"/>
        <v>300000</v>
      </c>
    </row>
    <row r="39" spans="2:34" ht="21" thickBot="1" x14ac:dyDescent="0.35">
      <c r="B39" s="5"/>
      <c r="C39" s="5"/>
      <c r="D39" s="11"/>
      <c r="E39" s="7"/>
      <c r="G39" s="5"/>
      <c r="H39" s="5"/>
      <c r="I39" s="11"/>
      <c r="J39" s="7"/>
      <c r="L39" s="5" t="s">
        <v>91</v>
      </c>
      <c r="M39" s="5">
        <v>1</v>
      </c>
      <c r="N39" s="5"/>
      <c r="O39" s="11">
        <v>150000</v>
      </c>
      <c r="P39" s="7">
        <f t="shared" si="8"/>
        <v>150000</v>
      </c>
      <c r="R39" s="5" t="s">
        <v>91</v>
      </c>
      <c r="S39" s="5">
        <v>1</v>
      </c>
      <c r="T39" s="5"/>
      <c r="U39" s="11">
        <v>150000</v>
      </c>
      <c r="V39" s="7">
        <f t="shared" si="9"/>
        <v>150000</v>
      </c>
      <c r="X39" s="5" t="s">
        <v>91</v>
      </c>
      <c r="Y39" s="5">
        <v>1</v>
      </c>
      <c r="Z39" s="5"/>
      <c r="AA39" s="11">
        <v>150000</v>
      </c>
      <c r="AB39" s="7">
        <f t="shared" si="10"/>
        <v>150000</v>
      </c>
      <c r="AD39" s="5" t="s">
        <v>91</v>
      </c>
      <c r="AE39" s="5">
        <v>1</v>
      </c>
      <c r="AF39" s="5"/>
      <c r="AG39" s="11">
        <v>150000</v>
      </c>
      <c r="AH39" s="7">
        <f t="shared" si="11"/>
        <v>150000</v>
      </c>
    </row>
    <row r="40" spans="2:34" ht="21" thickBot="1" x14ac:dyDescent="0.35">
      <c r="B40" s="5" t="s">
        <v>93</v>
      </c>
      <c r="C40" s="6">
        <v>10</v>
      </c>
      <c r="D40" s="11">
        <v>25000</v>
      </c>
      <c r="E40" s="7">
        <f t="shared" ref="E40:E41" si="12">C40*D40</f>
        <v>250000</v>
      </c>
      <c r="G40" s="5" t="s">
        <v>93</v>
      </c>
      <c r="H40" s="6">
        <v>15</v>
      </c>
      <c r="I40" s="11">
        <v>25000</v>
      </c>
      <c r="J40" s="7">
        <f t="shared" ref="J40:J41" si="13">H40*I40</f>
        <v>375000</v>
      </c>
      <c r="L40" s="5" t="s">
        <v>94</v>
      </c>
      <c r="M40" s="6">
        <v>3</v>
      </c>
      <c r="N40" s="6"/>
      <c r="O40" s="11">
        <v>12000</v>
      </c>
      <c r="P40" s="7">
        <f t="shared" si="8"/>
        <v>36000</v>
      </c>
      <c r="Q40" s="14"/>
      <c r="R40" s="5" t="s">
        <v>94</v>
      </c>
      <c r="S40" s="6">
        <v>3</v>
      </c>
      <c r="T40" s="6"/>
      <c r="U40" s="11">
        <v>12000</v>
      </c>
      <c r="V40" s="7">
        <f t="shared" si="9"/>
        <v>36000</v>
      </c>
      <c r="X40" s="5" t="s">
        <v>94</v>
      </c>
      <c r="Y40" s="6">
        <v>3</v>
      </c>
      <c r="Z40" s="6"/>
      <c r="AA40" s="11">
        <v>12000</v>
      </c>
      <c r="AB40" s="7">
        <f t="shared" si="10"/>
        <v>36000</v>
      </c>
      <c r="AD40" s="5" t="s">
        <v>94</v>
      </c>
      <c r="AE40" s="6">
        <v>3</v>
      </c>
      <c r="AF40" s="6"/>
      <c r="AG40" s="11">
        <v>12000</v>
      </c>
      <c r="AH40" s="7">
        <f t="shared" si="11"/>
        <v>36000</v>
      </c>
    </row>
    <row r="41" spans="2:34" ht="21" thickBot="1" x14ac:dyDescent="0.35">
      <c r="B41" s="5" t="s">
        <v>95</v>
      </c>
      <c r="C41" s="5">
        <v>10</v>
      </c>
      <c r="D41" s="11">
        <v>2000</v>
      </c>
      <c r="E41" s="7">
        <f t="shared" si="12"/>
        <v>20000</v>
      </c>
      <c r="G41" s="5" t="s">
        <v>95</v>
      </c>
      <c r="H41" s="5">
        <v>15</v>
      </c>
      <c r="I41" s="11">
        <v>2000</v>
      </c>
      <c r="J41" s="7">
        <f t="shared" si="13"/>
        <v>30000</v>
      </c>
      <c r="L41" s="5" t="s">
        <v>96</v>
      </c>
      <c r="M41" s="6">
        <v>30</v>
      </c>
      <c r="N41" s="6"/>
      <c r="O41" s="11">
        <v>28000</v>
      </c>
      <c r="P41" s="7">
        <f t="shared" si="8"/>
        <v>840000</v>
      </c>
      <c r="Q41" s="14"/>
      <c r="R41" s="5" t="s">
        <v>96</v>
      </c>
      <c r="S41" s="6">
        <v>30</v>
      </c>
      <c r="T41" s="6"/>
      <c r="U41" s="11">
        <v>28000</v>
      </c>
      <c r="V41" s="7">
        <f t="shared" si="9"/>
        <v>840000</v>
      </c>
      <c r="X41" s="5" t="s">
        <v>96</v>
      </c>
      <c r="Y41" s="6">
        <v>30</v>
      </c>
      <c r="Z41" s="6"/>
      <c r="AA41" s="11">
        <v>28000</v>
      </c>
      <c r="AB41" s="7">
        <f t="shared" si="10"/>
        <v>840000</v>
      </c>
      <c r="AD41" s="5" t="s">
        <v>96</v>
      </c>
      <c r="AE41" s="6">
        <v>30</v>
      </c>
      <c r="AF41" s="6"/>
      <c r="AG41" s="11">
        <v>28000</v>
      </c>
      <c r="AH41" s="7">
        <f t="shared" si="11"/>
        <v>840000</v>
      </c>
    </row>
    <row r="42" spans="2:34" ht="21" thickBot="1" x14ac:dyDescent="0.35">
      <c r="B42" s="5"/>
      <c r="C42" s="5"/>
      <c r="D42" s="11"/>
      <c r="E42" s="7"/>
      <c r="G42" s="5"/>
      <c r="H42" s="5"/>
      <c r="I42" s="11"/>
      <c r="J42" s="7"/>
      <c r="L42" s="5" t="s">
        <v>97</v>
      </c>
      <c r="M42" s="6">
        <v>30</v>
      </c>
      <c r="N42" s="6"/>
      <c r="O42" s="11">
        <v>12000</v>
      </c>
      <c r="P42" s="7">
        <f t="shared" si="8"/>
        <v>360000</v>
      </c>
      <c r="Q42" s="14"/>
      <c r="R42" s="5" t="s">
        <v>97</v>
      </c>
      <c r="S42" s="6">
        <v>30</v>
      </c>
      <c r="T42" s="6"/>
      <c r="U42" s="11">
        <v>12000</v>
      </c>
      <c r="V42" s="7">
        <f t="shared" si="9"/>
        <v>360000</v>
      </c>
      <c r="X42" s="5" t="s">
        <v>97</v>
      </c>
      <c r="Y42" s="6">
        <v>30</v>
      </c>
      <c r="Z42" s="6"/>
      <c r="AA42" s="11">
        <v>12000</v>
      </c>
      <c r="AB42" s="7">
        <f t="shared" si="10"/>
        <v>360000</v>
      </c>
      <c r="AD42" s="5" t="s">
        <v>97</v>
      </c>
      <c r="AE42" s="6">
        <v>30</v>
      </c>
      <c r="AF42" s="6"/>
      <c r="AG42" s="11">
        <v>12000</v>
      </c>
      <c r="AH42" s="7">
        <f t="shared" si="11"/>
        <v>360000</v>
      </c>
    </row>
    <row r="43" spans="2:34" ht="21" thickBot="1" x14ac:dyDescent="0.35">
      <c r="B43" s="5" t="s">
        <v>98</v>
      </c>
      <c r="C43" s="5">
        <v>6</v>
      </c>
      <c r="D43" s="11">
        <v>90000</v>
      </c>
      <c r="E43" s="7">
        <f t="shared" ref="E43" si="14">C43*D43</f>
        <v>540000</v>
      </c>
      <c r="F43" s="13" t="s">
        <v>100</v>
      </c>
      <c r="G43" s="5" t="s">
        <v>98</v>
      </c>
      <c r="H43" s="5">
        <v>9</v>
      </c>
      <c r="I43" s="11">
        <v>90000</v>
      </c>
      <c r="J43" s="7">
        <f t="shared" ref="J43" si="15">H43*I43</f>
        <v>810000</v>
      </c>
      <c r="L43" s="5" t="s">
        <v>102</v>
      </c>
      <c r="M43" s="6">
        <v>32</v>
      </c>
      <c r="N43" s="6"/>
      <c r="O43" s="11">
        <v>40000</v>
      </c>
      <c r="P43" s="7">
        <f t="shared" si="8"/>
        <v>1280000</v>
      </c>
      <c r="Q43" s="14"/>
      <c r="R43" s="5" t="s">
        <v>102</v>
      </c>
      <c r="S43" s="6">
        <v>32</v>
      </c>
      <c r="T43" s="6"/>
      <c r="U43" s="11">
        <v>40000</v>
      </c>
      <c r="V43" s="7">
        <f t="shared" si="9"/>
        <v>1280000</v>
      </c>
      <c r="X43" s="5" t="s">
        <v>102</v>
      </c>
      <c r="Y43" s="6">
        <v>32</v>
      </c>
      <c r="Z43" s="6"/>
      <c r="AA43" s="11">
        <v>40000</v>
      </c>
      <c r="AB43" s="7">
        <f t="shared" si="10"/>
        <v>1280000</v>
      </c>
      <c r="AD43" s="5" t="s">
        <v>102</v>
      </c>
      <c r="AE43" s="6">
        <v>32</v>
      </c>
      <c r="AF43" s="6"/>
      <c r="AG43" s="11">
        <v>40000</v>
      </c>
      <c r="AH43" s="7">
        <f t="shared" si="11"/>
        <v>1280000</v>
      </c>
    </row>
    <row r="44" spans="2:34" ht="21" thickBot="1" x14ac:dyDescent="0.35">
      <c r="B44" s="5"/>
      <c r="C44" s="5"/>
      <c r="D44" s="11"/>
      <c r="E44" s="7"/>
      <c r="G44" s="5"/>
      <c r="H44" s="5"/>
      <c r="I44" s="11"/>
      <c r="J44" s="7"/>
      <c r="L44" s="5" t="s">
        <v>50</v>
      </c>
      <c r="M44" s="6">
        <v>32</v>
      </c>
      <c r="N44" s="6"/>
      <c r="O44" s="11">
        <v>40000</v>
      </c>
      <c r="P44" s="7">
        <f t="shared" si="8"/>
        <v>1280000</v>
      </c>
      <c r="Q44" s="14"/>
      <c r="R44" s="5" t="s">
        <v>50</v>
      </c>
      <c r="S44" s="6">
        <v>32</v>
      </c>
      <c r="T44" s="6"/>
      <c r="U44" s="11">
        <v>40000</v>
      </c>
      <c r="V44" s="7">
        <f t="shared" si="9"/>
        <v>1280000</v>
      </c>
      <c r="X44" s="5" t="s">
        <v>50</v>
      </c>
      <c r="Y44" s="6">
        <v>32</v>
      </c>
      <c r="Z44" s="6"/>
      <c r="AA44" s="11">
        <v>40000</v>
      </c>
      <c r="AB44" s="7">
        <f t="shared" si="10"/>
        <v>1280000</v>
      </c>
      <c r="AD44" s="5" t="s">
        <v>50</v>
      </c>
      <c r="AE44" s="6">
        <v>32</v>
      </c>
      <c r="AF44" s="6"/>
      <c r="AG44" s="11">
        <v>40000</v>
      </c>
      <c r="AH44" s="7">
        <f t="shared" si="11"/>
        <v>1280000</v>
      </c>
    </row>
    <row r="45" spans="2:34" ht="21" thickBot="1" x14ac:dyDescent="0.35">
      <c r="B45" s="5"/>
      <c r="C45" s="5"/>
      <c r="D45" s="11"/>
      <c r="E45" s="7"/>
      <c r="G45" s="5"/>
      <c r="H45" s="5"/>
      <c r="I45" s="11"/>
      <c r="J45" s="7"/>
      <c r="L45" s="5" t="s">
        <v>105</v>
      </c>
      <c r="M45" s="6">
        <v>32</v>
      </c>
      <c r="N45" s="6"/>
      <c r="O45" s="11">
        <v>40000</v>
      </c>
      <c r="P45" s="7">
        <f t="shared" si="8"/>
        <v>1280000</v>
      </c>
      <c r="Q45" s="14"/>
      <c r="R45" s="5" t="s">
        <v>105</v>
      </c>
      <c r="S45" s="6">
        <v>32</v>
      </c>
      <c r="T45" s="6"/>
      <c r="U45" s="11">
        <v>40000</v>
      </c>
      <c r="V45" s="7">
        <f t="shared" si="9"/>
        <v>1280000</v>
      </c>
      <c r="X45" s="5" t="s">
        <v>105</v>
      </c>
      <c r="Y45" s="6">
        <v>32</v>
      </c>
      <c r="Z45" s="6"/>
      <c r="AA45" s="11">
        <v>40000</v>
      </c>
      <c r="AB45" s="7">
        <f t="shared" si="10"/>
        <v>1280000</v>
      </c>
      <c r="AD45" s="5" t="s">
        <v>105</v>
      </c>
      <c r="AE45" s="6">
        <v>32</v>
      </c>
      <c r="AF45" s="6"/>
      <c r="AG45" s="11">
        <v>40000</v>
      </c>
      <c r="AH45" s="7">
        <f t="shared" si="11"/>
        <v>1280000</v>
      </c>
    </row>
    <row r="46" spans="2:34" ht="21" thickBot="1" x14ac:dyDescent="0.35">
      <c r="B46" s="5"/>
      <c r="C46" s="5"/>
      <c r="D46" s="11"/>
      <c r="E46" s="7"/>
      <c r="G46" s="5"/>
      <c r="H46" s="5"/>
      <c r="I46" s="11"/>
      <c r="J46" s="7"/>
      <c r="L46" s="5" t="s">
        <v>106</v>
      </c>
      <c r="M46" s="6">
        <v>32</v>
      </c>
      <c r="N46" s="6"/>
      <c r="O46" s="11">
        <v>40000</v>
      </c>
      <c r="P46" s="7">
        <f t="shared" si="8"/>
        <v>1280000</v>
      </c>
      <c r="Q46" s="14"/>
      <c r="R46" s="5" t="s">
        <v>106</v>
      </c>
      <c r="S46" s="6">
        <v>32</v>
      </c>
      <c r="T46" s="6"/>
      <c r="U46" s="11">
        <v>40000</v>
      </c>
      <c r="V46" s="7">
        <f t="shared" si="9"/>
        <v>1280000</v>
      </c>
      <c r="X46" s="5" t="s">
        <v>106</v>
      </c>
      <c r="Y46" s="6">
        <v>32</v>
      </c>
      <c r="Z46" s="6"/>
      <c r="AA46" s="11">
        <v>40000</v>
      </c>
      <c r="AB46" s="7">
        <f t="shared" si="10"/>
        <v>1280000</v>
      </c>
      <c r="AD46" s="5" t="s">
        <v>106</v>
      </c>
      <c r="AE46" s="6">
        <v>32</v>
      </c>
      <c r="AF46" s="6"/>
      <c r="AG46" s="11">
        <v>40000</v>
      </c>
      <c r="AH46" s="7">
        <f t="shared" si="11"/>
        <v>1280000</v>
      </c>
    </row>
    <row r="47" spans="2:34" ht="21" thickBot="1" x14ac:dyDescent="0.35">
      <c r="B47" s="5"/>
      <c r="C47" s="5"/>
      <c r="D47" s="11"/>
      <c r="E47" s="7"/>
      <c r="G47" s="5"/>
      <c r="H47" s="5"/>
      <c r="I47" s="11"/>
      <c r="J47" s="7"/>
      <c r="L47" s="5" t="s">
        <v>107</v>
      </c>
      <c r="M47" s="6">
        <v>30</v>
      </c>
      <c r="N47" s="6"/>
      <c r="O47" s="11">
        <v>31000</v>
      </c>
      <c r="P47" s="7">
        <f t="shared" si="8"/>
        <v>930000</v>
      </c>
      <c r="Q47" s="14"/>
      <c r="R47" s="5" t="s">
        <v>107</v>
      </c>
      <c r="S47" s="6">
        <v>30</v>
      </c>
      <c r="T47" s="6"/>
      <c r="U47" s="11">
        <v>31000</v>
      </c>
      <c r="V47" s="7">
        <f t="shared" si="9"/>
        <v>930000</v>
      </c>
      <c r="X47" s="5" t="s">
        <v>107</v>
      </c>
      <c r="Y47" s="6">
        <v>30</v>
      </c>
      <c r="Z47" s="6"/>
      <c r="AA47" s="11">
        <v>31000</v>
      </c>
      <c r="AB47" s="7">
        <f t="shared" si="10"/>
        <v>930000</v>
      </c>
      <c r="AD47" s="5" t="s">
        <v>107</v>
      </c>
      <c r="AE47" s="6">
        <v>30</v>
      </c>
      <c r="AF47" s="6"/>
      <c r="AG47" s="11">
        <v>31000</v>
      </c>
      <c r="AH47" s="7">
        <f t="shared" si="11"/>
        <v>930000</v>
      </c>
    </row>
    <row r="48" spans="2:34" ht="21" customHeight="1" thickBot="1" x14ac:dyDescent="0.35">
      <c r="B48" s="5"/>
      <c r="C48" s="5"/>
      <c r="D48" s="11"/>
      <c r="E48" s="7"/>
      <c r="G48" s="5"/>
      <c r="H48" s="5"/>
      <c r="I48" s="11"/>
      <c r="J48" s="7"/>
      <c r="L48" s="5" t="s">
        <v>109</v>
      </c>
      <c r="M48" s="6">
        <v>15</v>
      </c>
      <c r="N48" s="6"/>
      <c r="O48" s="11">
        <v>180000</v>
      </c>
      <c r="P48" s="7">
        <f t="shared" si="8"/>
        <v>2700000</v>
      </c>
      <c r="Q48" s="14"/>
      <c r="R48" s="5" t="s">
        <v>109</v>
      </c>
      <c r="S48" s="6">
        <v>15</v>
      </c>
      <c r="T48" s="6"/>
      <c r="U48" s="11">
        <v>180000</v>
      </c>
      <c r="V48" s="7">
        <f t="shared" si="9"/>
        <v>2700000</v>
      </c>
      <c r="X48" s="5" t="s">
        <v>109</v>
      </c>
      <c r="Y48" s="6">
        <v>15</v>
      </c>
      <c r="Z48" s="6"/>
      <c r="AA48" s="11">
        <v>205000</v>
      </c>
      <c r="AB48" s="7">
        <f t="shared" si="10"/>
        <v>3075000</v>
      </c>
      <c r="AD48" s="5" t="s">
        <v>109</v>
      </c>
      <c r="AE48" s="6">
        <v>15</v>
      </c>
      <c r="AF48" s="6"/>
      <c r="AG48" s="11">
        <v>240000</v>
      </c>
      <c r="AH48" s="7">
        <f t="shared" si="11"/>
        <v>3600000</v>
      </c>
    </row>
    <row r="49" spans="2:34" ht="21" customHeight="1" thickBot="1" x14ac:dyDescent="0.35">
      <c r="B49" s="5"/>
      <c r="C49" s="5"/>
      <c r="D49" s="11"/>
      <c r="E49" s="7"/>
      <c r="G49" s="5"/>
      <c r="H49" s="5"/>
      <c r="I49" s="11"/>
      <c r="J49" s="7"/>
      <c r="L49" s="5" t="s">
        <v>109</v>
      </c>
      <c r="M49" s="6">
        <v>15</v>
      </c>
      <c r="N49" s="6"/>
      <c r="O49" s="11">
        <v>180000</v>
      </c>
      <c r="P49" s="7">
        <f t="shared" si="8"/>
        <v>2700000</v>
      </c>
      <c r="Q49" s="14"/>
      <c r="R49" s="5" t="s">
        <v>109</v>
      </c>
      <c r="S49" s="6">
        <v>15</v>
      </c>
      <c r="T49" s="6"/>
      <c r="U49" s="11">
        <v>180000</v>
      </c>
      <c r="V49" s="7">
        <f t="shared" si="9"/>
        <v>2700000</v>
      </c>
      <c r="X49" s="5" t="s">
        <v>109</v>
      </c>
      <c r="Y49" s="6">
        <v>15</v>
      </c>
      <c r="Z49" s="6"/>
      <c r="AA49" s="11">
        <v>240000</v>
      </c>
      <c r="AB49" s="7">
        <f t="shared" si="10"/>
        <v>3600000</v>
      </c>
      <c r="AD49" s="5" t="s">
        <v>109</v>
      </c>
      <c r="AE49" s="6">
        <v>15</v>
      </c>
      <c r="AF49" s="6"/>
      <c r="AG49" s="11">
        <v>180000</v>
      </c>
      <c r="AH49" s="7">
        <f t="shared" si="11"/>
        <v>2700000</v>
      </c>
    </row>
    <row r="50" spans="2:34" ht="21" customHeight="1" thickBot="1" x14ac:dyDescent="0.35">
      <c r="B50" s="5"/>
      <c r="C50" s="5"/>
      <c r="D50" s="11"/>
      <c r="E50" s="7"/>
      <c r="G50" s="5"/>
      <c r="H50" s="5"/>
      <c r="I50" s="11"/>
      <c r="J50" s="7"/>
      <c r="L50" s="5" t="s">
        <v>109</v>
      </c>
      <c r="M50" s="6">
        <v>15</v>
      </c>
      <c r="N50" s="6"/>
      <c r="O50" s="11">
        <v>180000</v>
      </c>
      <c r="P50" s="7">
        <f t="shared" si="8"/>
        <v>2700000</v>
      </c>
      <c r="Q50" s="14"/>
      <c r="R50" s="5" t="s">
        <v>109</v>
      </c>
      <c r="S50" s="6">
        <v>15</v>
      </c>
      <c r="T50" s="6"/>
      <c r="U50" s="11">
        <v>205000</v>
      </c>
      <c r="V50" s="7">
        <f t="shared" si="9"/>
        <v>3075000</v>
      </c>
      <c r="X50" s="5" t="s">
        <v>109</v>
      </c>
      <c r="Y50" s="6">
        <v>15</v>
      </c>
      <c r="Z50" s="6"/>
      <c r="AA50" s="11">
        <v>180000</v>
      </c>
      <c r="AB50" s="7">
        <f t="shared" si="10"/>
        <v>2700000</v>
      </c>
      <c r="AD50" s="5" t="s">
        <v>109</v>
      </c>
      <c r="AE50" s="6">
        <v>15</v>
      </c>
      <c r="AF50" s="6"/>
      <c r="AG50" s="11">
        <v>180000</v>
      </c>
      <c r="AH50" s="7">
        <f t="shared" si="11"/>
        <v>2700000</v>
      </c>
    </row>
    <row r="51" spans="2:34" ht="21" thickBot="1" x14ac:dyDescent="0.35">
      <c r="B51" s="5"/>
      <c r="C51" s="5"/>
      <c r="D51" s="11"/>
      <c r="E51" s="7"/>
      <c r="G51" s="5"/>
      <c r="H51" s="5"/>
      <c r="I51" s="11"/>
      <c r="J51" s="7"/>
      <c r="L51" s="5" t="s">
        <v>110</v>
      </c>
      <c r="M51" s="6">
        <v>30</v>
      </c>
      <c r="N51" s="6"/>
      <c r="O51" s="11">
        <v>27000</v>
      </c>
      <c r="P51" s="7">
        <f t="shared" si="8"/>
        <v>810000</v>
      </c>
      <c r="Q51" s="14"/>
      <c r="R51" s="5" t="s">
        <v>110</v>
      </c>
      <c r="S51" s="6">
        <v>30</v>
      </c>
      <c r="T51" s="6"/>
      <c r="U51" s="11">
        <v>27000</v>
      </c>
      <c r="V51" s="7">
        <f t="shared" si="9"/>
        <v>810000</v>
      </c>
      <c r="X51" s="5" t="s">
        <v>110</v>
      </c>
      <c r="Y51" s="6">
        <v>30</v>
      </c>
      <c r="Z51" s="6"/>
      <c r="AA51" s="11">
        <v>27000</v>
      </c>
      <c r="AB51" s="7">
        <f t="shared" si="10"/>
        <v>810000</v>
      </c>
      <c r="AD51" s="5" t="s">
        <v>110</v>
      </c>
      <c r="AE51" s="6">
        <v>30</v>
      </c>
      <c r="AF51" s="6"/>
      <c r="AG51" s="11">
        <v>27000</v>
      </c>
      <c r="AH51" s="7">
        <f t="shared" si="11"/>
        <v>810000</v>
      </c>
    </row>
    <row r="52" spans="2:34" ht="21" thickBot="1" x14ac:dyDescent="0.35">
      <c r="B52" s="5"/>
      <c r="C52" s="5"/>
      <c r="D52" s="11"/>
      <c r="E52" s="7"/>
      <c r="G52" s="5"/>
      <c r="H52" s="5"/>
      <c r="I52" s="11"/>
      <c r="J52" s="7"/>
      <c r="L52" s="5" t="s">
        <v>111</v>
      </c>
      <c r="M52" s="6">
        <v>30</v>
      </c>
      <c r="N52" s="6"/>
      <c r="O52" s="11">
        <v>27000</v>
      </c>
      <c r="P52" s="7">
        <f t="shared" si="8"/>
        <v>810000</v>
      </c>
      <c r="Q52" s="14"/>
      <c r="R52" s="5" t="s">
        <v>111</v>
      </c>
      <c r="S52" s="6">
        <v>30</v>
      </c>
      <c r="T52" s="6"/>
      <c r="U52" s="11">
        <v>27000</v>
      </c>
      <c r="V52" s="7">
        <f t="shared" si="9"/>
        <v>810000</v>
      </c>
      <c r="X52" s="5" t="s">
        <v>111</v>
      </c>
      <c r="Y52" s="6">
        <v>30</v>
      </c>
      <c r="Z52" s="6"/>
      <c r="AA52" s="11">
        <v>27000</v>
      </c>
      <c r="AB52" s="7">
        <f t="shared" si="10"/>
        <v>810000</v>
      </c>
      <c r="AD52" s="5" t="s">
        <v>111</v>
      </c>
      <c r="AE52" s="6">
        <v>30</v>
      </c>
      <c r="AF52" s="6"/>
      <c r="AG52" s="11">
        <v>27000</v>
      </c>
      <c r="AH52" s="7">
        <f t="shared" si="11"/>
        <v>810000</v>
      </c>
    </row>
    <row r="53" spans="2:34" ht="21" thickBot="1" x14ac:dyDescent="0.35">
      <c r="B53" s="5"/>
      <c r="C53" s="5"/>
      <c r="D53" s="11"/>
      <c r="E53" s="7"/>
      <c r="G53" s="5"/>
      <c r="H53" s="5"/>
      <c r="I53" s="11"/>
      <c r="J53" s="7"/>
      <c r="L53" s="5" t="s">
        <v>111</v>
      </c>
      <c r="M53" s="6">
        <v>30</v>
      </c>
      <c r="N53" s="6"/>
      <c r="O53" s="11">
        <v>27000</v>
      </c>
      <c r="P53" s="7">
        <f t="shared" si="8"/>
        <v>810000</v>
      </c>
      <c r="Q53" s="14"/>
      <c r="R53" s="5" t="s">
        <v>111</v>
      </c>
      <c r="S53" s="6">
        <v>30</v>
      </c>
      <c r="T53" s="6"/>
      <c r="U53" s="11">
        <v>27000</v>
      </c>
      <c r="V53" s="7">
        <f t="shared" si="9"/>
        <v>810000</v>
      </c>
      <c r="X53" s="5" t="s">
        <v>111</v>
      </c>
      <c r="Y53" s="6">
        <v>30</v>
      </c>
      <c r="Z53" s="6"/>
      <c r="AA53" s="11">
        <v>27000</v>
      </c>
      <c r="AB53" s="7">
        <f t="shared" si="10"/>
        <v>810000</v>
      </c>
      <c r="AD53" s="5" t="s">
        <v>111</v>
      </c>
      <c r="AE53" s="6">
        <v>30</v>
      </c>
      <c r="AF53" s="6"/>
      <c r="AG53" s="11">
        <v>27000</v>
      </c>
      <c r="AH53" s="7">
        <f t="shared" si="11"/>
        <v>810000</v>
      </c>
    </row>
    <row r="54" spans="2:34" ht="21" thickBot="1" x14ac:dyDescent="0.35">
      <c r="B54" s="12"/>
      <c r="C54" s="5"/>
      <c r="D54" s="11">
        <v>0</v>
      </c>
      <c r="E54" s="7">
        <f t="shared" ref="E54" si="16">C54*D54</f>
        <v>0</v>
      </c>
      <c r="G54" s="12"/>
      <c r="H54" s="5"/>
      <c r="I54" s="11">
        <v>0</v>
      </c>
      <c r="J54" s="7">
        <f t="shared" ref="J54" si="17">H54*I54</f>
        <v>0</v>
      </c>
      <c r="L54" s="8" t="s">
        <v>5</v>
      </c>
      <c r="M54" s="9"/>
      <c r="N54" s="9"/>
      <c r="O54" s="9"/>
      <c r="P54" s="10">
        <f>SUM(P37:P53)</f>
        <v>18706000</v>
      </c>
      <c r="Q54" s="14"/>
      <c r="R54" s="8" t="s">
        <v>5</v>
      </c>
      <c r="S54" s="9"/>
      <c r="T54" s="9"/>
      <c r="U54" s="9"/>
      <c r="V54" s="10">
        <f>SUM(V37:V53)</f>
        <v>19081000</v>
      </c>
      <c r="X54" s="8" t="s">
        <v>5</v>
      </c>
      <c r="Y54" s="9"/>
      <c r="Z54" s="9"/>
      <c r="AA54" s="9"/>
      <c r="AB54" s="10">
        <f>SUM(AB37:AB53)</f>
        <v>19981000</v>
      </c>
      <c r="AD54" s="8" t="s">
        <v>5</v>
      </c>
      <c r="AE54" s="9"/>
      <c r="AF54" s="9"/>
      <c r="AG54" s="9"/>
      <c r="AH54" s="10">
        <f>SUM(AH37:AH53)</f>
        <v>19606000</v>
      </c>
    </row>
    <row r="55" spans="2:34" ht="24.75" customHeight="1" thickBot="1" x14ac:dyDescent="0.35">
      <c r="B55" s="8" t="s">
        <v>5</v>
      </c>
      <c r="C55" s="9"/>
      <c r="D55" s="9"/>
      <c r="E55" s="10">
        <f>SUM(E37:E54)</f>
        <v>1108000</v>
      </c>
      <c r="G55" s="8" t="s">
        <v>5</v>
      </c>
      <c r="H55" s="9"/>
      <c r="I55" s="9"/>
      <c r="J55" s="10">
        <f>SUM(J37:J54)</f>
        <v>1513000</v>
      </c>
      <c r="L55" s="15" t="s">
        <v>114</v>
      </c>
      <c r="M55" s="16"/>
      <c r="N55" s="16"/>
      <c r="O55" s="16"/>
      <c r="P55" s="17">
        <f>P36-P54</f>
        <v>3674000</v>
      </c>
      <c r="R55" s="15" t="s">
        <v>119</v>
      </c>
      <c r="S55" s="16"/>
      <c r="T55" s="16"/>
      <c r="U55" s="16"/>
      <c r="V55" s="17">
        <f>V36-V54</f>
        <v>3599000</v>
      </c>
      <c r="X55" s="15" t="s">
        <v>119</v>
      </c>
      <c r="Y55" s="16"/>
      <c r="Z55" s="16"/>
      <c r="AA55" s="16"/>
      <c r="AB55" s="17">
        <f>AB36-AB54</f>
        <v>3599000</v>
      </c>
      <c r="AD55" s="15" t="s">
        <v>119</v>
      </c>
      <c r="AE55" s="16"/>
      <c r="AF55" s="16"/>
      <c r="AG55" s="16"/>
      <c r="AH55" s="17">
        <f>AH36-AH54</f>
        <v>3734000</v>
      </c>
    </row>
    <row r="56" spans="2:34" ht="24.75" customHeight="1" x14ac:dyDescent="0.3"/>
    <row r="57" spans="2:34" ht="24.75" customHeight="1" thickBot="1" x14ac:dyDescent="0.35"/>
    <row r="58" spans="2:34" ht="16.5" customHeight="1" x14ac:dyDescent="0.3">
      <c r="B58" s="39" t="s">
        <v>120</v>
      </c>
      <c r="C58" s="40"/>
      <c r="D58" s="40"/>
      <c r="E58" s="41"/>
      <c r="G58" s="39" t="s">
        <v>70</v>
      </c>
      <c r="H58" s="40"/>
      <c r="I58" s="40"/>
      <c r="J58" s="41"/>
      <c r="L58" s="33" t="s">
        <v>122</v>
      </c>
      <c r="M58" s="34"/>
      <c r="N58" s="34"/>
      <c r="O58" s="34"/>
      <c r="P58" s="35"/>
      <c r="R58" s="33" t="s">
        <v>123</v>
      </c>
      <c r="S58" s="34"/>
      <c r="T58" s="34"/>
      <c r="U58" s="34"/>
      <c r="V58" s="35"/>
      <c r="X58" s="33" t="s">
        <v>124</v>
      </c>
      <c r="Y58" s="34"/>
      <c r="Z58" s="34"/>
      <c r="AA58" s="34"/>
      <c r="AB58" s="35"/>
      <c r="AD58" s="33" t="s">
        <v>41</v>
      </c>
      <c r="AE58" s="34"/>
      <c r="AF58" s="34"/>
      <c r="AG58" s="34"/>
      <c r="AH58" s="35"/>
    </row>
    <row r="59" spans="2:34" ht="17.25" customHeight="1" thickBot="1" x14ac:dyDescent="0.35">
      <c r="B59" s="42"/>
      <c r="C59" s="43"/>
      <c r="D59" s="43"/>
      <c r="E59" s="44"/>
      <c r="G59" s="42"/>
      <c r="H59" s="43"/>
      <c r="I59" s="43"/>
      <c r="J59" s="44"/>
      <c r="L59" s="36"/>
      <c r="M59" s="37"/>
      <c r="N59" s="37"/>
      <c r="O59" s="37"/>
      <c r="P59" s="38"/>
      <c r="R59" s="36"/>
      <c r="S59" s="37"/>
      <c r="T59" s="37"/>
      <c r="U59" s="37"/>
      <c r="V59" s="38"/>
      <c r="X59" s="36"/>
      <c r="Y59" s="37"/>
      <c r="Z59" s="37"/>
      <c r="AA59" s="37"/>
      <c r="AB59" s="38"/>
      <c r="AD59" s="36"/>
      <c r="AE59" s="37"/>
      <c r="AF59" s="37"/>
      <c r="AG59" s="37"/>
      <c r="AH59" s="38"/>
    </row>
    <row r="60" spans="2:34" ht="21" thickBot="1" x14ac:dyDescent="0.35">
      <c r="B60" s="3" t="s">
        <v>0</v>
      </c>
      <c r="C60" s="3" t="s">
        <v>1</v>
      </c>
      <c r="D60" s="3" t="s">
        <v>2</v>
      </c>
      <c r="E60" s="4" t="s">
        <v>3</v>
      </c>
      <c r="G60" s="3" t="s">
        <v>0</v>
      </c>
      <c r="H60" s="3" t="s">
        <v>1</v>
      </c>
      <c r="I60" s="3" t="s">
        <v>2</v>
      </c>
      <c r="J60" s="4" t="s">
        <v>3</v>
      </c>
      <c r="L60" s="3" t="s">
        <v>75</v>
      </c>
      <c r="M60" s="3" t="s">
        <v>1</v>
      </c>
      <c r="N60" s="26" t="s">
        <v>196</v>
      </c>
      <c r="O60" s="26" t="s">
        <v>202</v>
      </c>
      <c r="P60" s="4" t="s">
        <v>3</v>
      </c>
      <c r="R60" s="3" t="s">
        <v>126</v>
      </c>
      <c r="S60" s="3" t="s">
        <v>1</v>
      </c>
      <c r="T60" s="26" t="s">
        <v>196</v>
      </c>
      <c r="U60" s="26" t="s">
        <v>202</v>
      </c>
      <c r="V60" s="4" t="s">
        <v>3</v>
      </c>
      <c r="X60" s="3" t="s">
        <v>126</v>
      </c>
      <c r="Y60" s="3" t="s">
        <v>1</v>
      </c>
      <c r="Z60" s="26" t="s">
        <v>196</v>
      </c>
      <c r="AA60" s="26" t="s">
        <v>202</v>
      </c>
      <c r="AB60" s="4" t="s">
        <v>3</v>
      </c>
      <c r="AD60" s="3" t="s">
        <v>126</v>
      </c>
      <c r="AE60" s="3" t="s">
        <v>1</v>
      </c>
      <c r="AF60" s="26" t="s">
        <v>196</v>
      </c>
      <c r="AG60" s="26" t="s">
        <v>202</v>
      </c>
      <c r="AH60" s="4" t="s">
        <v>3</v>
      </c>
    </row>
    <row r="61" spans="2:34" ht="21" thickBot="1" x14ac:dyDescent="0.35">
      <c r="B61" s="5" t="s">
        <v>77</v>
      </c>
      <c r="C61" s="6">
        <v>0</v>
      </c>
      <c r="D61" s="7">
        <v>0</v>
      </c>
      <c r="E61" s="7">
        <f>C61*D61</f>
        <v>0</v>
      </c>
      <c r="G61" s="5" t="s">
        <v>77</v>
      </c>
      <c r="H61" s="6">
        <v>0</v>
      </c>
      <c r="I61" s="7">
        <v>0</v>
      </c>
      <c r="J61" s="7">
        <f>H61*I61</f>
        <v>0</v>
      </c>
      <c r="L61" s="5" t="s">
        <v>78</v>
      </c>
      <c r="M61" s="6">
        <v>30</v>
      </c>
      <c r="N61" s="27">
        <v>670000</v>
      </c>
      <c r="O61" s="27">
        <f>N61+46000</f>
        <v>716000</v>
      </c>
      <c r="P61" s="7">
        <f>M61*O61</f>
        <v>21480000</v>
      </c>
      <c r="R61" s="5" t="s">
        <v>78</v>
      </c>
      <c r="S61" s="6">
        <v>30</v>
      </c>
      <c r="T61" s="27">
        <v>684000</v>
      </c>
      <c r="U61" s="27">
        <f>T61+46000</f>
        <v>730000</v>
      </c>
      <c r="V61" s="7">
        <f>S61*U61</f>
        <v>21900000</v>
      </c>
      <c r="X61" s="5" t="s">
        <v>78</v>
      </c>
      <c r="Y61" s="6">
        <v>30</v>
      </c>
      <c r="Z61" s="27">
        <v>705000</v>
      </c>
      <c r="AA61" s="27">
        <f>Z61+46000</f>
        <v>751000</v>
      </c>
      <c r="AB61" s="7">
        <f>Y61*AA61</f>
        <v>22530000</v>
      </c>
      <c r="AD61" s="5" t="s">
        <v>78</v>
      </c>
      <c r="AE61" s="6">
        <v>30</v>
      </c>
      <c r="AF61" s="27">
        <v>695000</v>
      </c>
      <c r="AG61" s="27">
        <f>AF61+46000</f>
        <v>741000</v>
      </c>
      <c r="AH61" s="7">
        <f>AE61*AG61</f>
        <v>22230000</v>
      </c>
    </row>
    <row r="62" spans="2:34" ht="21" thickBot="1" x14ac:dyDescent="0.35">
      <c r="B62" s="5" t="s">
        <v>4</v>
      </c>
      <c r="C62" s="6">
        <v>10</v>
      </c>
      <c r="D62" s="7">
        <v>255000</v>
      </c>
      <c r="E62" s="7">
        <f>C62*D62</f>
        <v>2550000</v>
      </c>
      <c r="G62" s="5" t="s">
        <v>4</v>
      </c>
      <c r="H62" s="6">
        <v>15</v>
      </c>
      <c r="I62" s="7">
        <v>230000</v>
      </c>
      <c r="J62" s="7">
        <f>H62*I62</f>
        <v>3450000</v>
      </c>
      <c r="L62" s="5" t="s">
        <v>80</v>
      </c>
      <c r="M62" s="6">
        <v>30</v>
      </c>
      <c r="N62" s="27">
        <f>N61-45000</f>
        <v>625000</v>
      </c>
      <c r="O62" s="27">
        <f>O61-45000</f>
        <v>671000</v>
      </c>
      <c r="P62" s="7">
        <f>M62*O62</f>
        <v>20130000</v>
      </c>
      <c r="R62" s="5" t="s">
        <v>80</v>
      </c>
      <c r="S62" s="6">
        <v>30</v>
      </c>
      <c r="T62" s="27">
        <f>T61-45000</f>
        <v>639000</v>
      </c>
      <c r="U62" s="27">
        <f>U61-45000</f>
        <v>685000</v>
      </c>
      <c r="V62" s="7">
        <f>S62*U62</f>
        <v>20550000</v>
      </c>
      <c r="X62" s="5" t="s">
        <v>80</v>
      </c>
      <c r="Y62" s="6">
        <v>30</v>
      </c>
      <c r="Z62" s="27">
        <f>Z61-45000</f>
        <v>660000</v>
      </c>
      <c r="AA62" s="27">
        <f>AA61-45000</f>
        <v>706000</v>
      </c>
      <c r="AB62" s="7">
        <f>Y62*AA62</f>
        <v>21180000</v>
      </c>
      <c r="AD62" s="5" t="s">
        <v>80</v>
      </c>
      <c r="AE62" s="6">
        <v>30</v>
      </c>
      <c r="AF62" s="27">
        <f>AF61-45000</f>
        <v>650000</v>
      </c>
      <c r="AG62" s="27">
        <f>AG61-45000</f>
        <v>696000</v>
      </c>
      <c r="AH62" s="7">
        <f>AE62*AG62</f>
        <v>20880000</v>
      </c>
    </row>
    <row r="63" spans="2:34" ht="21" thickBot="1" x14ac:dyDescent="0.35">
      <c r="B63" s="5"/>
      <c r="C63" s="6"/>
      <c r="D63" s="7"/>
      <c r="E63" s="7"/>
      <c r="G63" s="5"/>
      <c r="H63" s="6"/>
      <c r="I63" s="7"/>
      <c r="J63" s="7"/>
      <c r="L63" s="21" t="s">
        <v>130</v>
      </c>
      <c r="M63" s="22">
        <v>30</v>
      </c>
      <c r="N63" s="22"/>
      <c r="O63" s="27">
        <f>P63/M63</f>
        <v>596533.33333333337</v>
      </c>
      <c r="P63" s="23">
        <f>P82</f>
        <v>17896000</v>
      </c>
      <c r="R63" s="21" t="s">
        <v>81</v>
      </c>
      <c r="S63" s="22">
        <v>30</v>
      </c>
      <c r="T63" s="22"/>
      <c r="U63" s="27">
        <f>V63/S63</f>
        <v>607033.33333333337</v>
      </c>
      <c r="V63" s="23">
        <f>V82</f>
        <v>18211000</v>
      </c>
      <c r="X63" s="21" t="s">
        <v>81</v>
      </c>
      <c r="Y63" s="22">
        <v>30</v>
      </c>
      <c r="Z63" s="22"/>
      <c r="AA63" s="27">
        <f>AB63/Y63</f>
        <v>628533.33333333337</v>
      </c>
      <c r="AB63" s="23">
        <f>AB82</f>
        <v>18856000</v>
      </c>
      <c r="AD63" s="21" t="s">
        <v>81</v>
      </c>
      <c r="AE63" s="22">
        <v>30</v>
      </c>
      <c r="AF63" s="22"/>
      <c r="AG63" s="27">
        <f>AH63/AE63</f>
        <v>618033.33333333337</v>
      </c>
      <c r="AH63" s="23">
        <f>AH82</f>
        <v>18541000</v>
      </c>
    </row>
    <row r="64" spans="2:34" ht="21" thickBot="1" x14ac:dyDescent="0.35">
      <c r="B64" s="8" t="s">
        <v>5</v>
      </c>
      <c r="C64" s="9"/>
      <c r="D64" s="9"/>
      <c r="E64" s="10"/>
      <c r="G64" s="8" t="s">
        <v>5</v>
      </c>
      <c r="H64" s="9"/>
      <c r="I64" s="9"/>
      <c r="J64" s="10"/>
      <c r="L64" s="8" t="s">
        <v>5</v>
      </c>
      <c r="M64" s="9"/>
      <c r="N64" s="9"/>
      <c r="O64" s="9"/>
      <c r="P64" s="10">
        <f>P61</f>
        <v>21480000</v>
      </c>
      <c r="R64" s="8" t="s">
        <v>5</v>
      </c>
      <c r="S64" s="9"/>
      <c r="T64" s="9"/>
      <c r="U64" s="9"/>
      <c r="V64" s="10">
        <f>V61</f>
        <v>21900000</v>
      </c>
      <c r="X64" s="8" t="s">
        <v>5</v>
      </c>
      <c r="Y64" s="9"/>
      <c r="Z64" s="9"/>
      <c r="AA64" s="9"/>
      <c r="AB64" s="10">
        <f>AB61</f>
        <v>22530000</v>
      </c>
      <c r="AD64" s="8" t="s">
        <v>5</v>
      </c>
      <c r="AE64" s="9"/>
      <c r="AF64" s="9"/>
      <c r="AG64" s="9"/>
      <c r="AH64" s="10">
        <f>AH61</f>
        <v>22230000</v>
      </c>
    </row>
    <row r="65" spans="2:34" ht="21" thickBot="1" x14ac:dyDescent="0.35">
      <c r="B65" s="5" t="s">
        <v>83</v>
      </c>
      <c r="C65" s="6">
        <v>1</v>
      </c>
      <c r="D65" s="11">
        <v>250000</v>
      </c>
      <c r="E65" s="7">
        <f t="shared" ref="E65:E66" si="18">C65*D65</f>
        <v>250000</v>
      </c>
      <c r="G65" s="5" t="s">
        <v>83</v>
      </c>
      <c r="H65" s="6">
        <v>1</v>
      </c>
      <c r="I65" s="11">
        <v>250000</v>
      </c>
      <c r="J65" s="7">
        <f t="shared" ref="J65:J66" si="19">H65*I65</f>
        <v>250000</v>
      </c>
      <c r="L65" s="5" t="s">
        <v>85</v>
      </c>
      <c r="M65" s="6">
        <v>1</v>
      </c>
      <c r="N65" s="6"/>
      <c r="O65" s="11">
        <v>440000</v>
      </c>
      <c r="P65" s="7">
        <f t="shared" ref="P65:P81" si="20">M65*O65</f>
        <v>440000</v>
      </c>
      <c r="R65" s="5" t="s">
        <v>85</v>
      </c>
      <c r="S65" s="6">
        <v>1</v>
      </c>
      <c r="T65" s="6"/>
      <c r="U65" s="11">
        <v>440000</v>
      </c>
      <c r="V65" s="7">
        <f t="shared" ref="V65:V81" si="21">S65*U65</f>
        <v>440000</v>
      </c>
      <c r="X65" s="5" t="s">
        <v>85</v>
      </c>
      <c r="Y65" s="6">
        <v>1</v>
      </c>
      <c r="Z65" s="6"/>
      <c r="AA65" s="11">
        <v>440000</v>
      </c>
      <c r="AB65" s="7">
        <f t="shared" ref="AB65:AB81" si="22">Y65*AA65</f>
        <v>440000</v>
      </c>
      <c r="AD65" s="5" t="s">
        <v>85</v>
      </c>
      <c r="AE65" s="6">
        <v>1</v>
      </c>
      <c r="AF65" s="6"/>
      <c r="AG65" s="11">
        <v>440000</v>
      </c>
      <c r="AH65" s="7">
        <f t="shared" ref="AH65:AH81" si="23">AE65*AG65</f>
        <v>440000</v>
      </c>
    </row>
    <row r="66" spans="2:34" ht="21" thickBot="1" x14ac:dyDescent="0.35">
      <c r="B66" s="5" t="s">
        <v>87</v>
      </c>
      <c r="C66" s="5">
        <v>6</v>
      </c>
      <c r="D66" s="11">
        <v>8000</v>
      </c>
      <c r="E66" s="7">
        <f t="shared" si="18"/>
        <v>48000</v>
      </c>
      <c r="G66" s="5" t="s">
        <v>87</v>
      </c>
      <c r="H66" s="5">
        <v>6</v>
      </c>
      <c r="I66" s="11">
        <v>8000</v>
      </c>
      <c r="J66" s="7">
        <f t="shared" si="19"/>
        <v>48000</v>
      </c>
      <c r="L66" s="5" t="s">
        <v>89</v>
      </c>
      <c r="M66" s="5">
        <v>2</v>
      </c>
      <c r="N66" s="5"/>
      <c r="O66" s="11">
        <v>150000</v>
      </c>
      <c r="P66" s="7">
        <f t="shared" si="20"/>
        <v>300000</v>
      </c>
      <c r="R66" s="5" t="s">
        <v>89</v>
      </c>
      <c r="S66" s="5">
        <v>2</v>
      </c>
      <c r="T66" s="5"/>
      <c r="U66" s="11">
        <v>150000</v>
      </c>
      <c r="V66" s="7">
        <f t="shared" si="21"/>
        <v>300000</v>
      </c>
      <c r="X66" s="5" t="s">
        <v>89</v>
      </c>
      <c r="Y66" s="5">
        <v>2</v>
      </c>
      <c r="Z66" s="5"/>
      <c r="AA66" s="11">
        <v>150000</v>
      </c>
      <c r="AB66" s="7">
        <f t="shared" si="22"/>
        <v>300000</v>
      </c>
      <c r="AD66" s="5" t="s">
        <v>89</v>
      </c>
      <c r="AE66" s="5">
        <v>2</v>
      </c>
      <c r="AF66" s="5"/>
      <c r="AG66" s="11">
        <v>150000</v>
      </c>
      <c r="AH66" s="7">
        <f t="shared" si="23"/>
        <v>300000</v>
      </c>
    </row>
    <row r="67" spans="2:34" ht="21" thickBot="1" x14ac:dyDescent="0.35">
      <c r="B67" s="5"/>
      <c r="C67" s="5"/>
      <c r="D67" s="11"/>
      <c r="E67" s="7"/>
      <c r="G67" s="5"/>
      <c r="H67" s="5"/>
      <c r="I67" s="11"/>
      <c r="J67" s="7"/>
      <c r="L67" s="5" t="s">
        <v>91</v>
      </c>
      <c r="M67" s="5">
        <v>1</v>
      </c>
      <c r="N67" s="5"/>
      <c r="O67" s="11">
        <v>150000</v>
      </c>
      <c r="P67" s="7">
        <f t="shared" si="20"/>
        <v>150000</v>
      </c>
      <c r="R67" s="5" t="s">
        <v>91</v>
      </c>
      <c r="S67" s="5">
        <v>1</v>
      </c>
      <c r="T67" s="5"/>
      <c r="U67" s="11">
        <v>150000</v>
      </c>
      <c r="V67" s="7">
        <f t="shared" si="21"/>
        <v>150000</v>
      </c>
      <c r="X67" s="5" t="s">
        <v>91</v>
      </c>
      <c r="Y67" s="5">
        <v>1</v>
      </c>
      <c r="Z67" s="5"/>
      <c r="AA67" s="11">
        <v>150000</v>
      </c>
      <c r="AB67" s="7">
        <f t="shared" si="22"/>
        <v>150000</v>
      </c>
      <c r="AD67" s="5" t="s">
        <v>91</v>
      </c>
      <c r="AE67" s="5">
        <v>1</v>
      </c>
      <c r="AF67" s="5"/>
      <c r="AG67" s="11">
        <v>150000</v>
      </c>
      <c r="AH67" s="7">
        <f t="shared" si="23"/>
        <v>150000</v>
      </c>
    </row>
    <row r="68" spans="2:34" ht="21" thickBot="1" x14ac:dyDescent="0.35">
      <c r="B68" s="5" t="s">
        <v>135</v>
      </c>
      <c r="C68" s="6">
        <v>10</v>
      </c>
      <c r="D68" s="11">
        <v>25000</v>
      </c>
      <c r="E68" s="7">
        <f t="shared" ref="E68:E69" si="24">C68*D68</f>
        <v>250000</v>
      </c>
      <c r="G68" s="5" t="s">
        <v>135</v>
      </c>
      <c r="H68" s="6">
        <v>15</v>
      </c>
      <c r="I68" s="11">
        <v>25000</v>
      </c>
      <c r="J68" s="7">
        <f t="shared" ref="J68:J69" si="25">H68*I68</f>
        <v>375000</v>
      </c>
      <c r="L68" s="5" t="s">
        <v>136</v>
      </c>
      <c r="M68" s="6">
        <v>3</v>
      </c>
      <c r="N68" s="6"/>
      <c r="O68" s="11">
        <v>12000</v>
      </c>
      <c r="P68" s="7">
        <f t="shared" si="20"/>
        <v>36000</v>
      </c>
      <c r="Q68" s="14"/>
      <c r="R68" s="5" t="s">
        <v>136</v>
      </c>
      <c r="S68" s="6">
        <v>3</v>
      </c>
      <c r="T68" s="6"/>
      <c r="U68" s="11">
        <v>12000</v>
      </c>
      <c r="V68" s="7">
        <f t="shared" si="21"/>
        <v>36000</v>
      </c>
      <c r="X68" s="5" t="s">
        <v>136</v>
      </c>
      <c r="Y68" s="6">
        <v>3</v>
      </c>
      <c r="Z68" s="6"/>
      <c r="AA68" s="11">
        <v>12000</v>
      </c>
      <c r="AB68" s="7">
        <f t="shared" si="22"/>
        <v>36000</v>
      </c>
      <c r="AD68" s="5" t="s">
        <v>136</v>
      </c>
      <c r="AE68" s="6">
        <v>3</v>
      </c>
      <c r="AF68" s="6"/>
      <c r="AG68" s="11">
        <v>12000</v>
      </c>
      <c r="AH68" s="7">
        <f t="shared" si="23"/>
        <v>36000</v>
      </c>
    </row>
    <row r="69" spans="2:34" ht="21" thickBot="1" x14ac:dyDescent="0.35">
      <c r="B69" s="5" t="s">
        <v>137</v>
      </c>
      <c r="C69" s="5">
        <v>10</v>
      </c>
      <c r="D69" s="11">
        <v>2000</v>
      </c>
      <c r="E69" s="7">
        <f t="shared" si="24"/>
        <v>20000</v>
      </c>
      <c r="G69" s="5" t="s">
        <v>137</v>
      </c>
      <c r="H69" s="5">
        <v>15</v>
      </c>
      <c r="I69" s="11">
        <v>2000</v>
      </c>
      <c r="J69" s="7">
        <f t="shared" si="25"/>
        <v>30000</v>
      </c>
      <c r="L69" s="5" t="s">
        <v>138</v>
      </c>
      <c r="M69" s="6">
        <v>30</v>
      </c>
      <c r="N69" s="6"/>
      <c r="O69" s="11">
        <v>28000</v>
      </c>
      <c r="P69" s="7">
        <f t="shared" si="20"/>
        <v>840000</v>
      </c>
      <c r="Q69" s="14"/>
      <c r="R69" s="5" t="s">
        <v>138</v>
      </c>
      <c r="S69" s="6">
        <v>30</v>
      </c>
      <c r="T69" s="6"/>
      <c r="U69" s="11">
        <v>28000</v>
      </c>
      <c r="V69" s="7">
        <f t="shared" si="21"/>
        <v>840000</v>
      </c>
      <c r="X69" s="5" t="s">
        <v>138</v>
      </c>
      <c r="Y69" s="6">
        <v>30</v>
      </c>
      <c r="Z69" s="6"/>
      <c r="AA69" s="11">
        <v>28000</v>
      </c>
      <c r="AB69" s="7">
        <f t="shared" si="22"/>
        <v>840000</v>
      </c>
      <c r="AD69" s="5" t="s">
        <v>138</v>
      </c>
      <c r="AE69" s="6">
        <v>30</v>
      </c>
      <c r="AF69" s="6"/>
      <c r="AG69" s="11">
        <v>28000</v>
      </c>
      <c r="AH69" s="7">
        <f t="shared" si="23"/>
        <v>840000</v>
      </c>
    </row>
    <row r="70" spans="2:34" ht="21" thickBot="1" x14ac:dyDescent="0.35">
      <c r="B70" s="5"/>
      <c r="C70" s="5"/>
      <c r="D70" s="11"/>
      <c r="E70" s="7"/>
      <c r="G70" s="5"/>
      <c r="H70" s="5"/>
      <c r="I70" s="11"/>
      <c r="J70" s="7"/>
      <c r="L70" s="5" t="s">
        <v>97</v>
      </c>
      <c r="M70" s="6">
        <v>30</v>
      </c>
      <c r="N70" s="6"/>
      <c r="O70" s="11">
        <v>12000</v>
      </c>
      <c r="P70" s="7">
        <f t="shared" si="20"/>
        <v>360000</v>
      </c>
      <c r="Q70" s="14"/>
      <c r="R70" s="5" t="s">
        <v>97</v>
      </c>
      <c r="S70" s="6">
        <v>30</v>
      </c>
      <c r="T70" s="6"/>
      <c r="U70" s="11">
        <v>12000</v>
      </c>
      <c r="V70" s="7">
        <f t="shared" si="21"/>
        <v>360000</v>
      </c>
      <c r="X70" s="5" t="s">
        <v>97</v>
      </c>
      <c r="Y70" s="6">
        <v>30</v>
      </c>
      <c r="Z70" s="6"/>
      <c r="AA70" s="11">
        <v>12000</v>
      </c>
      <c r="AB70" s="7">
        <f t="shared" si="22"/>
        <v>360000</v>
      </c>
      <c r="AD70" s="5" t="s">
        <v>97</v>
      </c>
      <c r="AE70" s="6">
        <v>30</v>
      </c>
      <c r="AF70" s="6"/>
      <c r="AG70" s="11">
        <v>12000</v>
      </c>
      <c r="AH70" s="7">
        <f t="shared" si="23"/>
        <v>360000</v>
      </c>
    </row>
    <row r="71" spans="2:34" ht="21" thickBot="1" x14ac:dyDescent="0.35">
      <c r="B71" s="5" t="s">
        <v>98</v>
      </c>
      <c r="C71" s="5">
        <v>6</v>
      </c>
      <c r="D71" s="11">
        <v>90000</v>
      </c>
      <c r="E71" s="7">
        <f t="shared" ref="E71" si="26">C71*D71</f>
        <v>540000</v>
      </c>
      <c r="F71" s="13" t="s">
        <v>100</v>
      </c>
      <c r="G71" s="5" t="s">
        <v>98</v>
      </c>
      <c r="H71" s="5">
        <v>9</v>
      </c>
      <c r="I71" s="11">
        <v>90000</v>
      </c>
      <c r="J71" s="7">
        <f t="shared" ref="J71" si="27">H71*I71</f>
        <v>810000</v>
      </c>
      <c r="L71" s="5" t="s">
        <v>102</v>
      </c>
      <c r="M71" s="6">
        <v>32</v>
      </c>
      <c r="N71" s="6"/>
      <c r="O71" s="11">
        <v>40000</v>
      </c>
      <c r="P71" s="7">
        <f t="shared" si="20"/>
        <v>1280000</v>
      </c>
      <c r="Q71" s="14"/>
      <c r="R71" s="5" t="s">
        <v>102</v>
      </c>
      <c r="S71" s="6">
        <v>32</v>
      </c>
      <c r="T71" s="6"/>
      <c r="U71" s="11">
        <v>40000</v>
      </c>
      <c r="V71" s="7">
        <f t="shared" si="21"/>
        <v>1280000</v>
      </c>
      <c r="X71" s="5" t="s">
        <v>102</v>
      </c>
      <c r="Y71" s="6">
        <v>32</v>
      </c>
      <c r="Z71" s="6"/>
      <c r="AA71" s="11">
        <v>40000</v>
      </c>
      <c r="AB71" s="7">
        <f t="shared" si="22"/>
        <v>1280000</v>
      </c>
      <c r="AD71" s="5" t="s">
        <v>102</v>
      </c>
      <c r="AE71" s="6">
        <v>32</v>
      </c>
      <c r="AF71" s="6"/>
      <c r="AG71" s="11">
        <v>40000</v>
      </c>
      <c r="AH71" s="7">
        <f t="shared" si="23"/>
        <v>1280000</v>
      </c>
    </row>
    <row r="72" spans="2:34" ht="21" thickBot="1" x14ac:dyDescent="0.35">
      <c r="B72" s="5"/>
      <c r="C72" s="5"/>
      <c r="D72" s="11"/>
      <c r="E72" s="7"/>
      <c r="G72" s="5"/>
      <c r="H72" s="5"/>
      <c r="I72" s="11"/>
      <c r="J72" s="7"/>
      <c r="L72" s="5" t="s">
        <v>142</v>
      </c>
      <c r="M72" s="6">
        <v>32</v>
      </c>
      <c r="N72" s="6"/>
      <c r="O72" s="11">
        <v>40000</v>
      </c>
      <c r="P72" s="7">
        <f t="shared" si="20"/>
        <v>1280000</v>
      </c>
      <c r="Q72" s="14"/>
      <c r="R72" s="5" t="s">
        <v>142</v>
      </c>
      <c r="S72" s="6">
        <v>32</v>
      </c>
      <c r="T72" s="6"/>
      <c r="U72" s="11">
        <v>40000</v>
      </c>
      <c r="V72" s="7">
        <f t="shared" si="21"/>
        <v>1280000</v>
      </c>
      <c r="X72" s="5" t="s">
        <v>142</v>
      </c>
      <c r="Y72" s="6">
        <v>32</v>
      </c>
      <c r="Z72" s="6"/>
      <c r="AA72" s="11">
        <v>40000</v>
      </c>
      <c r="AB72" s="7">
        <f t="shared" si="22"/>
        <v>1280000</v>
      </c>
      <c r="AD72" s="5" t="s">
        <v>142</v>
      </c>
      <c r="AE72" s="6">
        <v>32</v>
      </c>
      <c r="AF72" s="6"/>
      <c r="AG72" s="11">
        <v>40000</v>
      </c>
      <c r="AH72" s="7">
        <f t="shared" si="23"/>
        <v>1280000</v>
      </c>
    </row>
    <row r="73" spans="2:34" ht="21" thickBot="1" x14ac:dyDescent="0.35">
      <c r="B73" s="5"/>
      <c r="C73" s="5"/>
      <c r="D73" s="11"/>
      <c r="E73" s="7"/>
      <c r="G73" s="5"/>
      <c r="H73" s="5"/>
      <c r="I73" s="11"/>
      <c r="J73" s="7"/>
      <c r="L73" s="5" t="s">
        <v>51</v>
      </c>
      <c r="M73" s="6">
        <v>32</v>
      </c>
      <c r="N73" s="6"/>
      <c r="O73" s="11">
        <v>40000</v>
      </c>
      <c r="P73" s="7">
        <f t="shared" si="20"/>
        <v>1280000</v>
      </c>
      <c r="Q73" s="14"/>
      <c r="R73" s="5" t="s">
        <v>51</v>
      </c>
      <c r="S73" s="6">
        <v>32</v>
      </c>
      <c r="T73" s="6"/>
      <c r="U73" s="11">
        <v>40000</v>
      </c>
      <c r="V73" s="7">
        <f t="shared" si="21"/>
        <v>1280000</v>
      </c>
      <c r="X73" s="5" t="s">
        <v>51</v>
      </c>
      <c r="Y73" s="6">
        <v>32</v>
      </c>
      <c r="Z73" s="6"/>
      <c r="AA73" s="11">
        <v>40000</v>
      </c>
      <c r="AB73" s="7">
        <f t="shared" si="22"/>
        <v>1280000</v>
      </c>
      <c r="AD73" s="5" t="s">
        <v>51</v>
      </c>
      <c r="AE73" s="6">
        <v>32</v>
      </c>
      <c r="AF73" s="6"/>
      <c r="AG73" s="11">
        <v>40000</v>
      </c>
      <c r="AH73" s="7">
        <f t="shared" si="23"/>
        <v>1280000</v>
      </c>
    </row>
    <row r="74" spans="2:34" ht="21" thickBot="1" x14ac:dyDescent="0.35">
      <c r="B74" s="5"/>
      <c r="C74" s="5"/>
      <c r="D74" s="11"/>
      <c r="E74" s="7"/>
      <c r="G74" s="5"/>
      <c r="H74" s="5"/>
      <c r="I74" s="11"/>
      <c r="J74" s="7"/>
      <c r="L74" s="5" t="s">
        <v>106</v>
      </c>
      <c r="M74" s="6">
        <v>32</v>
      </c>
      <c r="N74" s="6"/>
      <c r="O74" s="11">
        <v>40000</v>
      </c>
      <c r="P74" s="7">
        <f t="shared" si="20"/>
        <v>1280000</v>
      </c>
      <c r="Q74" s="14"/>
      <c r="R74" s="5" t="s">
        <v>106</v>
      </c>
      <c r="S74" s="6">
        <v>32</v>
      </c>
      <c r="T74" s="6"/>
      <c r="U74" s="11">
        <v>40000</v>
      </c>
      <c r="V74" s="7">
        <f t="shared" si="21"/>
        <v>1280000</v>
      </c>
      <c r="X74" s="5" t="s">
        <v>106</v>
      </c>
      <c r="Y74" s="6">
        <v>32</v>
      </c>
      <c r="Z74" s="6"/>
      <c r="AA74" s="11">
        <v>40000</v>
      </c>
      <c r="AB74" s="7">
        <f t="shared" si="22"/>
        <v>1280000</v>
      </c>
      <c r="AD74" s="5" t="s">
        <v>106</v>
      </c>
      <c r="AE74" s="6">
        <v>32</v>
      </c>
      <c r="AF74" s="6"/>
      <c r="AG74" s="11">
        <v>40000</v>
      </c>
      <c r="AH74" s="7">
        <f t="shared" si="23"/>
        <v>1280000</v>
      </c>
    </row>
    <row r="75" spans="2:34" ht="21" thickBot="1" x14ac:dyDescent="0.35">
      <c r="B75" s="5"/>
      <c r="C75" s="5"/>
      <c r="D75" s="11"/>
      <c r="E75" s="7"/>
      <c r="G75" s="5"/>
      <c r="H75" s="5"/>
      <c r="I75" s="11"/>
      <c r="J75" s="7"/>
      <c r="L75" s="5" t="s">
        <v>145</v>
      </c>
      <c r="M75" s="6">
        <v>30</v>
      </c>
      <c r="N75" s="6"/>
      <c r="O75" s="11">
        <v>31000</v>
      </c>
      <c r="P75" s="7">
        <f t="shared" si="20"/>
        <v>930000</v>
      </c>
      <c r="Q75" s="14"/>
      <c r="R75" s="5" t="s">
        <v>145</v>
      </c>
      <c r="S75" s="6">
        <v>30</v>
      </c>
      <c r="T75" s="6"/>
      <c r="U75" s="11">
        <v>31000</v>
      </c>
      <c r="V75" s="7">
        <f t="shared" si="21"/>
        <v>930000</v>
      </c>
      <c r="X75" s="5" t="s">
        <v>145</v>
      </c>
      <c r="Y75" s="6">
        <v>30</v>
      </c>
      <c r="Z75" s="6"/>
      <c r="AA75" s="11">
        <v>31000</v>
      </c>
      <c r="AB75" s="7">
        <f t="shared" si="22"/>
        <v>930000</v>
      </c>
      <c r="AD75" s="5" t="s">
        <v>145</v>
      </c>
      <c r="AE75" s="6">
        <v>30</v>
      </c>
      <c r="AF75" s="6"/>
      <c r="AG75" s="11">
        <v>31000</v>
      </c>
      <c r="AH75" s="7">
        <f t="shared" si="23"/>
        <v>930000</v>
      </c>
    </row>
    <row r="76" spans="2:34" ht="21" customHeight="1" thickBot="1" x14ac:dyDescent="0.35">
      <c r="B76" s="5"/>
      <c r="C76" s="5"/>
      <c r="D76" s="11"/>
      <c r="E76" s="7"/>
      <c r="G76" s="5"/>
      <c r="H76" s="5"/>
      <c r="I76" s="11"/>
      <c r="J76" s="7"/>
      <c r="L76" s="5" t="s">
        <v>108</v>
      </c>
      <c r="M76" s="6">
        <v>15</v>
      </c>
      <c r="N76" s="6"/>
      <c r="O76" s="11">
        <v>162000</v>
      </c>
      <c r="P76" s="7">
        <f t="shared" si="20"/>
        <v>2430000</v>
      </c>
      <c r="Q76" s="14"/>
      <c r="R76" s="5" t="s">
        <v>146</v>
      </c>
      <c r="S76" s="6">
        <v>15</v>
      </c>
      <c r="T76" s="6"/>
      <c r="U76" s="11">
        <v>162000</v>
      </c>
      <c r="V76" s="7">
        <f t="shared" si="21"/>
        <v>2430000</v>
      </c>
      <c r="X76" s="5" t="s">
        <v>108</v>
      </c>
      <c r="Y76" s="6">
        <v>15</v>
      </c>
      <c r="Z76" s="6"/>
      <c r="AA76" s="11">
        <v>183000</v>
      </c>
      <c r="AB76" s="7">
        <f t="shared" si="22"/>
        <v>2745000</v>
      </c>
      <c r="AD76" s="5" t="s">
        <v>108</v>
      </c>
      <c r="AE76" s="6">
        <v>15</v>
      </c>
      <c r="AF76" s="6"/>
      <c r="AG76" s="11">
        <v>205000</v>
      </c>
      <c r="AH76" s="7">
        <f t="shared" si="23"/>
        <v>3075000</v>
      </c>
    </row>
    <row r="77" spans="2:34" ht="21" customHeight="1" thickBot="1" x14ac:dyDescent="0.35">
      <c r="B77" s="5"/>
      <c r="C77" s="5"/>
      <c r="D77" s="11"/>
      <c r="E77" s="7"/>
      <c r="G77" s="5"/>
      <c r="H77" s="5"/>
      <c r="I77" s="11"/>
      <c r="J77" s="7"/>
      <c r="L77" s="5" t="s">
        <v>146</v>
      </c>
      <c r="M77" s="6">
        <v>15</v>
      </c>
      <c r="N77" s="6"/>
      <c r="O77" s="11">
        <v>162000</v>
      </c>
      <c r="P77" s="7">
        <f t="shared" si="20"/>
        <v>2430000</v>
      </c>
      <c r="Q77" s="14"/>
      <c r="R77" s="5" t="s">
        <v>146</v>
      </c>
      <c r="S77" s="6">
        <v>15</v>
      </c>
      <c r="T77" s="6"/>
      <c r="U77" s="11">
        <v>162000</v>
      </c>
      <c r="V77" s="7">
        <f t="shared" si="21"/>
        <v>2430000</v>
      </c>
      <c r="X77" s="5" t="s">
        <v>146</v>
      </c>
      <c r="Y77" s="6">
        <v>15</v>
      </c>
      <c r="Z77" s="6"/>
      <c r="AA77" s="11">
        <v>205000</v>
      </c>
      <c r="AB77" s="7">
        <f t="shared" si="22"/>
        <v>3075000</v>
      </c>
      <c r="AD77" s="5" t="s">
        <v>146</v>
      </c>
      <c r="AE77" s="6">
        <v>15</v>
      </c>
      <c r="AF77" s="6"/>
      <c r="AG77" s="11">
        <v>162000</v>
      </c>
      <c r="AH77" s="7">
        <f t="shared" si="23"/>
        <v>2430000</v>
      </c>
    </row>
    <row r="78" spans="2:34" ht="21" customHeight="1" thickBot="1" x14ac:dyDescent="0.35">
      <c r="B78" s="5"/>
      <c r="C78" s="5"/>
      <c r="D78" s="11"/>
      <c r="E78" s="7"/>
      <c r="G78" s="5"/>
      <c r="H78" s="5"/>
      <c r="I78" s="11"/>
      <c r="J78" s="7"/>
      <c r="L78" s="5" t="s">
        <v>146</v>
      </c>
      <c r="M78" s="6">
        <v>15</v>
      </c>
      <c r="N78" s="6"/>
      <c r="O78" s="11">
        <v>162000</v>
      </c>
      <c r="P78" s="7">
        <f t="shared" si="20"/>
        <v>2430000</v>
      </c>
      <c r="Q78" s="14"/>
      <c r="R78" s="5" t="s">
        <v>146</v>
      </c>
      <c r="S78" s="6">
        <v>15</v>
      </c>
      <c r="T78" s="6"/>
      <c r="U78" s="11">
        <v>183000</v>
      </c>
      <c r="V78" s="7">
        <f t="shared" si="21"/>
        <v>2745000</v>
      </c>
      <c r="X78" s="5" t="s">
        <v>146</v>
      </c>
      <c r="Y78" s="6">
        <v>15</v>
      </c>
      <c r="Z78" s="6"/>
      <c r="AA78" s="11">
        <v>162000</v>
      </c>
      <c r="AB78" s="7">
        <f t="shared" si="22"/>
        <v>2430000</v>
      </c>
      <c r="AD78" s="5" t="s">
        <v>146</v>
      </c>
      <c r="AE78" s="6">
        <v>15</v>
      </c>
      <c r="AF78" s="6"/>
      <c r="AG78" s="11">
        <v>162000</v>
      </c>
      <c r="AH78" s="7">
        <f t="shared" si="23"/>
        <v>2430000</v>
      </c>
    </row>
    <row r="79" spans="2:34" ht="21" thickBot="1" x14ac:dyDescent="0.35">
      <c r="B79" s="5"/>
      <c r="C79" s="5"/>
      <c r="D79" s="11"/>
      <c r="E79" s="7"/>
      <c r="G79" s="5"/>
      <c r="H79" s="5"/>
      <c r="I79" s="11"/>
      <c r="J79" s="7"/>
      <c r="L79" s="5" t="s">
        <v>147</v>
      </c>
      <c r="M79" s="6">
        <v>30</v>
      </c>
      <c r="N79" s="6"/>
      <c r="O79" s="11">
        <v>27000</v>
      </c>
      <c r="P79" s="7">
        <f t="shared" si="20"/>
        <v>810000</v>
      </c>
      <c r="Q79" s="14"/>
      <c r="R79" s="5" t="s">
        <v>147</v>
      </c>
      <c r="S79" s="6">
        <v>30</v>
      </c>
      <c r="T79" s="6"/>
      <c r="U79" s="11">
        <v>27000</v>
      </c>
      <c r="V79" s="7">
        <f t="shared" si="21"/>
        <v>810000</v>
      </c>
      <c r="X79" s="5" t="s">
        <v>147</v>
      </c>
      <c r="Y79" s="6">
        <v>30</v>
      </c>
      <c r="Z79" s="6"/>
      <c r="AA79" s="11">
        <v>27000</v>
      </c>
      <c r="AB79" s="7">
        <f t="shared" si="22"/>
        <v>810000</v>
      </c>
      <c r="AD79" s="5" t="s">
        <v>147</v>
      </c>
      <c r="AE79" s="6">
        <v>30</v>
      </c>
      <c r="AF79" s="6"/>
      <c r="AG79" s="11">
        <v>27000</v>
      </c>
      <c r="AH79" s="7">
        <f t="shared" si="23"/>
        <v>810000</v>
      </c>
    </row>
    <row r="80" spans="2:34" ht="21" thickBot="1" x14ac:dyDescent="0.35">
      <c r="B80" s="5"/>
      <c r="C80" s="5"/>
      <c r="D80" s="11"/>
      <c r="E80" s="7"/>
      <c r="G80" s="5"/>
      <c r="H80" s="5"/>
      <c r="I80" s="11"/>
      <c r="J80" s="7"/>
      <c r="L80" s="5" t="s">
        <v>111</v>
      </c>
      <c r="M80" s="6">
        <v>30</v>
      </c>
      <c r="N80" s="6"/>
      <c r="O80" s="11">
        <v>27000</v>
      </c>
      <c r="P80" s="7">
        <f t="shared" si="20"/>
        <v>810000</v>
      </c>
      <c r="Q80" s="14"/>
      <c r="R80" s="5" t="s">
        <v>111</v>
      </c>
      <c r="S80" s="6">
        <v>30</v>
      </c>
      <c r="T80" s="6"/>
      <c r="U80" s="11">
        <v>27000</v>
      </c>
      <c r="V80" s="7">
        <f t="shared" si="21"/>
        <v>810000</v>
      </c>
      <c r="X80" s="5" t="s">
        <v>148</v>
      </c>
      <c r="Y80" s="6">
        <v>30</v>
      </c>
      <c r="Z80" s="6"/>
      <c r="AA80" s="11">
        <v>27000</v>
      </c>
      <c r="AB80" s="7">
        <f t="shared" si="22"/>
        <v>810000</v>
      </c>
      <c r="AD80" s="5" t="s">
        <v>148</v>
      </c>
      <c r="AE80" s="6">
        <v>30</v>
      </c>
      <c r="AF80" s="6"/>
      <c r="AG80" s="11">
        <v>27000</v>
      </c>
      <c r="AH80" s="7">
        <f t="shared" si="23"/>
        <v>810000</v>
      </c>
    </row>
    <row r="81" spans="2:34" ht="21" thickBot="1" x14ac:dyDescent="0.35">
      <c r="B81" s="5"/>
      <c r="C81" s="5"/>
      <c r="D81" s="11"/>
      <c r="E81" s="7"/>
      <c r="G81" s="5"/>
      <c r="H81" s="5"/>
      <c r="I81" s="11"/>
      <c r="J81" s="7"/>
      <c r="L81" s="5" t="s">
        <v>148</v>
      </c>
      <c r="M81" s="6">
        <v>30</v>
      </c>
      <c r="N81" s="6"/>
      <c r="O81" s="11">
        <v>27000</v>
      </c>
      <c r="P81" s="7">
        <f t="shared" si="20"/>
        <v>810000</v>
      </c>
      <c r="Q81" s="14"/>
      <c r="R81" s="5" t="s">
        <v>148</v>
      </c>
      <c r="S81" s="6">
        <v>30</v>
      </c>
      <c r="T81" s="6"/>
      <c r="U81" s="11">
        <v>27000</v>
      </c>
      <c r="V81" s="7">
        <f t="shared" si="21"/>
        <v>810000</v>
      </c>
      <c r="X81" s="5" t="s">
        <v>148</v>
      </c>
      <c r="Y81" s="6">
        <v>30</v>
      </c>
      <c r="Z81" s="6"/>
      <c r="AA81" s="11">
        <v>27000</v>
      </c>
      <c r="AB81" s="7">
        <f t="shared" si="22"/>
        <v>810000</v>
      </c>
      <c r="AD81" s="5" t="s">
        <v>148</v>
      </c>
      <c r="AE81" s="6">
        <v>30</v>
      </c>
      <c r="AF81" s="6"/>
      <c r="AG81" s="11">
        <v>27000</v>
      </c>
      <c r="AH81" s="7">
        <f t="shared" si="23"/>
        <v>810000</v>
      </c>
    </row>
    <row r="82" spans="2:34" ht="21" thickBot="1" x14ac:dyDescent="0.35">
      <c r="B82" s="12"/>
      <c r="C82" s="5"/>
      <c r="D82" s="11">
        <v>0</v>
      </c>
      <c r="E82" s="7">
        <f t="shared" ref="E82" si="28">C82*D82</f>
        <v>0</v>
      </c>
      <c r="G82" s="12"/>
      <c r="H82" s="5"/>
      <c r="I82" s="11">
        <v>0</v>
      </c>
      <c r="J82" s="7">
        <f t="shared" ref="J82" si="29">H82*I82</f>
        <v>0</v>
      </c>
      <c r="L82" s="8" t="s">
        <v>5</v>
      </c>
      <c r="M82" s="9"/>
      <c r="N82" s="9"/>
      <c r="O82" s="9"/>
      <c r="P82" s="10">
        <f>SUM(P65:P81)</f>
        <v>17896000</v>
      </c>
      <c r="Q82" s="14"/>
      <c r="R82" s="8" t="s">
        <v>5</v>
      </c>
      <c r="S82" s="9"/>
      <c r="T82" s="9"/>
      <c r="U82" s="9"/>
      <c r="V82" s="10">
        <f>SUM(V65:V81)</f>
        <v>18211000</v>
      </c>
      <c r="X82" s="8" t="s">
        <v>5</v>
      </c>
      <c r="Y82" s="9"/>
      <c r="Z82" s="9"/>
      <c r="AA82" s="9"/>
      <c r="AB82" s="10">
        <f>SUM(AB65:AB81)</f>
        <v>18856000</v>
      </c>
      <c r="AD82" s="8" t="s">
        <v>5</v>
      </c>
      <c r="AE82" s="9"/>
      <c r="AF82" s="9"/>
      <c r="AG82" s="9"/>
      <c r="AH82" s="10">
        <f>SUM(AH65:AH81)</f>
        <v>18541000</v>
      </c>
    </row>
    <row r="83" spans="2:34" ht="24.75" customHeight="1" thickBot="1" x14ac:dyDescent="0.35">
      <c r="B83" s="8" t="s">
        <v>5</v>
      </c>
      <c r="C83" s="9"/>
      <c r="D83" s="9"/>
      <c r="E83" s="10">
        <f>SUM(E65:E82)</f>
        <v>1108000</v>
      </c>
      <c r="G83" s="8" t="s">
        <v>5</v>
      </c>
      <c r="H83" s="9"/>
      <c r="I83" s="9"/>
      <c r="J83" s="10">
        <f>SUM(J65:J82)</f>
        <v>1513000</v>
      </c>
      <c r="L83" s="15" t="s">
        <v>119</v>
      </c>
      <c r="M83" s="16"/>
      <c r="N83" s="16"/>
      <c r="O83" s="16"/>
      <c r="P83" s="17">
        <f>P64-P82</f>
        <v>3584000</v>
      </c>
      <c r="R83" s="15" t="s">
        <v>150</v>
      </c>
      <c r="S83" s="16"/>
      <c r="T83" s="16"/>
      <c r="U83" s="16"/>
      <c r="V83" s="17">
        <f>V64-V82</f>
        <v>3689000</v>
      </c>
      <c r="X83" s="15" t="s">
        <v>119</v>
      </c>
      <c r="Y83" s="16"/>
      <c r="Z83" s="16"/>
      <c r="AA83" s="16"/>
      <c r="AB83" s="17">
        <f>AB64-AB82</f>
        <v>3674000</v>
      </c>
      <c r="AD83" s="15" t="s">
        <v>113</v>
      </c>
      <c r="AE83" s="16"/>
      <c r="AF83" s="16"/>
      <c r="AG83" s="16"/>
      <c r="AH83" s="17">
        <f>AH64-AH82</f>
        <v>3689000</v>
      </c>
    </row>
    <row r="85" spans="2:34" ht="17.25" thickBot="1" x14ac:dyDescent="0.35"/>
    <row r="86" spans="2:34" ht="16.5" customHeight="1" x14ac:dyDescent="0.3">
      <c r="B86" s="39" t="s">
        <v>152</v>
      </c>
      <c r="C86" s="40"/>
      <c r="D86" s="40"/>
      <c r="E86" s="41"/>
      <c r="G86" s="39" t="s">
        <v>70</v>
      </c>
      <c r="H86" s="40"/>
      <c r="I86" s="40"/>
      <c r="J86" s="41"/>
      <c r="L86" s="33" t="s">
        <v>154</v>
      </c>
      <c r="M86" s="34"/>
      <c r="N86" s="34"/>
      <c r="O86" s="34"/>
      <c r="P86" s="35"/>
      <c r="R86" s="33" t="s">
        <v>155</v>
      </c>
      <c r="S86" s="34"/>
      <c r="T86" s="34"/>
      <c r="U86" s="34"/>
      <c r="V86" s="35"/>
      <c r="X86" s="33" t="s">
        <v>156</v>
      </c>
      <c r="Y86" s="34"/>
      <c r="Z86" s="34"/>
      <c r="AA86" s="34"/>
      <c r="AB86" s="35"/>
      <c r="AD86" s="33" t="s">
        <v>157</v>
      </c>
      <c r="AE86" s="34"/>
      <c r="AF86" s="34"/>
      <c r="AG86" s="34"/>
      <c r="AH86" s="35"/>
    </row>
    <row r="87" spans="2:34" ht="17.25" customHeight="1" thickBot="1" x14ac:dyDescent="0.35">
      <c r="B87" s="42"/>
      <c r="C87" s="43"/>
      <c r="D87" s="43"/>
      <c r="E87" s="44"/>
      <c r="G87" s="42"/>
      <c r="H87" s="43"/>
      <c r="I87" s="43"/>
      <c r="J87" s="44"/>
      <c r="L87" s="36"/>
      <c r="M87" s="37"/>
      <c r="N87" s="37"/>
      <c r="O87" s="37"/>
      <c r="P87" s="38"/>
      <c r="R87" s="36"/>
      <c r="S87" s="37"/>
      <c r="T87" s="37"/>
      <c r="U87" s="37"/>
      <c r="V87" s="38"/>
      <c r="X87" s="36"/>
      <c r="Y87" s="37"/>
      <c r="Z87" s="37"/>
      <c r="AA87" s="37"/>
      <c r="AB87" s="38"/>
      <c r="AD87" s="36"/>
      <c r="AE87" s="37"/>
      <c r="AF87" s="37"/>
      <c r="AG87" s="37"/>
      <c r="AH87" s="38"/>
    </row>
    <row r="88" spans="2:34" ht="21" thickBot="1" x14ac:dyDescent="0.35">
      <c r="B88" s="3" t="s">
        <v>0</v>
      </c>
      <c r="C88" s="3" t="s">
        <v>1</v>
      </c>
      <c r="D88" s="3" t="s">
        <v>2</v>
      </c>
      <c r="E88" s="4" t="s">
        <v>3</v>
      </c>
      <c r="G88" s="3" t="s">
        <v>0</v>
      </c>
      <c r="H88" s="3" t="s">
        <v>1</v>
      </c>
      <c r="I88" s="3" t="s">
        <v>2</v>
      </c>
      <c r="J88" s="4" t="s">
        <v>3</v>
      </c>
      <c r="L88" s="3" t="s">
        <v>158</v>
      </c>
      <c r="M88" s="3" t="s">
        <v>1</v>
      </c>
      <c r="N88" s="26" t="s">
        <v>196</v>
      </c>
      <c r="O88" s="26" t="s">
        <v>202</v>
      </c>
      <c r="P88" s="4" t="s">
        <v>3</v>
      </c>
      <c r="R88" s="3" t="s">
        <v>159</v>
      </c>
      <c r="S88" s="3" t="s">
        <v>1</v>
      </c>
      <c r="T88" s="26" t="s">
        <v>196</v>
      </c>
      <c r="U88" s="26" t="s">
        <v>202</v>
      </c>
      <c r="V88" s="4" t="s">
        <v>3</v>
      </c>
      <c r="X88" s="3" t="s">
        <v>158</v>
      </c>
      <c r="Y88" s="3" t="s">
        <v>1</v>
      </c>
      <c r="Z88" s="26" t="s">
        <v>196</v>
      </c>
      <c r="AA88" s="26" t="s">
        <v>202</v>
      </c>
      <c r="AB88" s="4" t="s">
        <v>3</v>
      </c>
      <c r="AD88" s="3" t="s">
        <v>159</v>
      </c>
      <c r="AE88" s="3" t="s">
        <v>1</v>
      </c>
      <c r="AF88" s="26" t="s">
        <v>196</v>
      </c>
      <c r="AG88" s="26" t="s">
        <v>202</v>
      </c>
      <c r="AH88" s="4" t="s">
        <v>3</v>
      </c>
    </row>
    <row r="89" spans="2:34" ht="21" thickBot="1" x14ac:dyDescent="0.35">
      <c r="B89" s="5" t="s">
        <v>77</v>
      </c>
      <c r="C89" s="6">
        <v>0</v>
      </c>
      <c r="D89" s="7">
        <v>0</v>
      </c>
      <c r="E89" s="7">
        <f>C89*D89</f>
        <v>0</v>
      </c>
      <c r="G89" s="5" t="s">
        <v>77</v>
      </c>
      <c r="H89" s="6">
        <v>0</v>
      </c>
      <c r="I89" s="7">
        <v>0</v>
      </c>
      <c r="J89" s="7">
        <f>H89*I89</f>
        <v>0</v>
      </c>
      <c r="L89" s="5" t="s">
        <v>78</v>
      </c>
      <c r="M89" s="6">
        <v>30</v>
      </c>
      <c r="N89" s="27">
        <v>595000</v>
      </c>
      <c r="O89" s="27">
        <f>N89+40000</f>
        <v>635000</v>
      </c>
      <c r="P89" s="7">
        <f>M89*O89</f>
        <v>19050000</v>
      </c>
      <c r="R89" s="5" t="s">
        <v>78</v>
      </c>
      <c r="S89" s="6">
        <v>30</v>
      </c>
      <c r="T89" s="27">
        <v>615000</v>
      </c>
      <c r="U89" s="27">
        <f>T89+45000</f>
        <v>660000</v>
      </c>
      <c r="V89" s="7">
        <f>S89*U89</f>
        <v>19800000</v>
      </c>
      <c r="X89" s="5" t="s">
        <v>78</v>
      </c>
      <c r="Y89" s="6">
        <v>30</v>
      </c>
      <c r="Z89" s="27">
        <v>650000</v>
      </c>
      <c r="AA89" s="27">
        <f>Z89+45000</f>
        <v>695000</v>
      </c>
      <c r="AB89" s="7">
        <f>Y89*AA89</f>
        <v>20850000</v>
      </c>
      <c r="AD89" s="5" t="s">
        <v>78</v>
      </c>
      <c r="AE89" s="6">
        <v>30</v>
      </c>
      <c r="AF89" s="27">
        <v>635000</v>
      </c>
      <c r="AG89" s="27">
        <f>AF89+45000</f>
        <v>680000</v>
      </c>
      <c r="AH89" s="7">
        <f>AE89*AG89</f>
        <v>20400000</v>
      </c>
    </row>
    <row r="90" spans="2:34" ht="21" thickBot="1" x14ac:dyDescent="0.35">
      <c r="B90" s="5" t="s">
        <v>4</v>
      </c>
      <c r="C90" s="6">
        <v>10</v>
      </c>
      <c r="D90" s="7">
        <v>255000</v>
      </c>
      <c r="E90" s="7">
        <f>C90*D90</f>
        <v>2550000</v>
      </c>
      <c r="G90" s="5" t="s">
        <v>4</v>
      </c>
      <c r="H90" s="6">
        <v>15</v>
      </c>
      <c r="I90" s="7">
        <v>230000</v>
      </c>
      <c r="J90" s="7">
        <f>H90*I90</f>
        <v>3450000</v>
      </c>
      <c r="L90" s="5" t="s">
        <v>80</v>
      </c>
      <c r="M90" s="6">
        <v>30</v>
      </c>
      <c r="N90" s="27">
        <f>N89-45000</f>
        <v>550000</v>
      </c>
      <c r="O90" s="27">
        <f>O89-45000</f>
        <v>590000</v>
      </c>
      <c r="P90" s="7">
        <f>M90*O90</f>
        <v>17700000</v>
      </c>
      <c r="R90" s="5" t="s">
        <v>80</v>
      </c>
      <c r="S90" s="6">
        <v>30</v>
      </c>
      <c r="T90" s="27">
        <f>T89-45000</f>
        <v>570000</v>
      </c>
      <c r="U90" s="27">
        <f>U89-45000</f>
        <v>615000</v>
      </c>
      <c r="V90" s="7">
        <f>S90*U90</f>
        <v>18450000</v>
      </c>
      <c r="X90" s="5" t="s">
        <v>80</v>
      </c>
      <c r="Y90" s="6">
        <v>30</v>
      </c>
      <c r="Z90" s="27">
        <f>Z89-45000</f>
        <v>605000</v>
      </c>
      <c r="AA90" s="27">
        <f>AA89-45000</f>
        <v>650000</v>
      </c>
      <c r="AB90" s="7">
        <f>Y90*AA90</f>
        <v>19500000</v>
      </c>
      <c r="AD90" s="5" t="s">
        <v>80</v>
      </c>
      <c r="AE90" s="6">
        <v>30</v>
      </c>
      <c r="AF90" s="27">
        <f>AF89-45000</f>
        <v>590000</v>
      </c>
      <c r="AG90" s="27">
        <f>AG89-45000</f>
        <v>635000</v>
      </c>
      <c r="AH90" s="7">
        <f>AE90*AG90</f>
        <v>19050000</v>
      </c>
    </row>
    <row r="91" spans="2:34" ht="21" thickBot="1" x14ac:dyDescent="0.35">
      <c r="B91" s="5"/>
      <c r="C91" s="6"/>
      <c r="D91" s="7"/>
      <c r="E91" s="7"/>
      <c r="G91" s="5"/>
      <c r="H91" s="6"/>
      <c r="I91" s="7"/>
      <c r="J91" s="7"/>
      <c r="L91" s="21" t="s">
        <v>163</v>
      </c>
      <c r="M91" s="22">
        <v>30</v>
      </c>
      <c r="N91" s="22"/>
      <c r="O91" s="27">
        <f>P91/M91</f>
        <v>512533.33333333331</v>
      </c>
      <c r="P91" s="23">
        <f>P110</f>
        <v>15376000</v>
      </c>
      <c r="R91" s="21" t="s">
        <v>163</v>
      </c>
      <c r="S91" s="22">
        <v>30</v>
      </c>
      <c r="T91" s="22"/>
      <c r="U91" s="27">
        <f>V91/S91</f>
        <v>536033.33333333337</v>
      </c>
      <c r="V91" s="23">
        <f>V110</f>
        <v>16081000</v>
      </c>
      <c r="X91" s="21" t="s">
        <v>163</v>
      </c>
      <c r="Y91" s="22">
        <v>30</v>
      </c>
      <c r="Z91" s="22"/>
      <c r="AA91" s="27">
        <f>AB91/Y91</f>
        <v>572533.33333333337</v>
      </c>
      <c r="AB91" s="23">
        <f>AB110</f>
        <v>17176000</v>
      </c>
      <c r="AD91" s="21" t="s">
        <v>163</v>
      </c>
      <c r="AE91" s="22">
        <v>30</v>
      </c>
      <c r="AF91" s="22"/>
      <c r="AG91" s="27">
        <f>AH91/AE91</f>
        <v>555033.33333333337</v>
      </c>
      <c r="AH91" s="23">
        <f>AH110</f>
        <v>16651000</v>
      </c>
    </row>
    <row r="92" spans="2:34" ht="21" thickBot="1" x14ac:dyDescent="0.35">
      <c r="B92" s="8" t="s">
        <v>5</v>
      </c>
      <c r="C92" s="9"/>
      <c r="D92" s="9"/>
      <c r="E92" s="10"/>
      <c r="G92" s="8" t="s">
        <v>5</v>
      </c>
      <c r="H92" s="9"/>
      <c r="I92" s="9"/>
      <c r="J92" s="10"/>
      <c r="L92" s="8" t="s">
        <v>5</v>
      </c>
      <c r="M92" s="9"/>
      <c r="N92" s="9"/>
      <c r="O92" s="9"/>
      <c r="P92" s="10">
        <f>P89</f>
        <v>19050000</v>
      </c>
      <c r="R92" s="8" t="s">
        <v>5</v>
      </c>
      <c r="S92" s="9"/>
      <c r="T92" s="9"/>
      <c r="U92" s="9"/>
      <c r="V92" s="10">
        <f>V89</f>
        <v>19800000</v>
      </c>
      <c r="X92" s="8" t="s">
        <v>5</v>
      </c>
      <c r="Y92" s="9"/>
      <c r="Z92" s="9"/>
      <c r="AA92" s="9"/>
      <c r="AB92" s="10">
        <f>AB89</f>
        <v>20850000</v>
      </c>
      <c r="AD92" s="8" t="s">
        <v>5</v>
      </c>
      <c r="AE92" s="9"/>
      <c r="AF92" s="9"/>
      <c r="AG92" s="9"/>
      <c r="AH92" s="10">
        <f>AH89</f>
        <v>20400000</v>
      </c>
    </row>
    <row r="93" spans="2:34" ht="21" thickBot="1" x14ac:dyDescent="0.35">
      <c r="B93" s="5" t="s">
        <v>164</v>
      </c>
      <c r="C93" s="6">
        <v>1</v>
      </c>
      <c r="D93" s="11">
        <v>250000</v>
      </c>
      <c r="E93" s="7">
        <f t="shared" ref="E93:E94" si="30">C93*D93</f>
        <v>250000</v>
      </c>
      <c r="G93" s="5" t="s">
        <v>164</v>
      </c>
      <c r="H93" s="6">
        <v>1</v>
      </c>
      <c r="I93" s="11">
        <v>250000</v>
      </c>
      <c r="J93" s="7">
        <f t="shared" ref="J93:J94" si="31">H93*I93</f>
        <v>250000</v>
      </c>
      <c r="L93" s="5" t="s">
        <v>85</v>
      </c>
      <c r="M93" s="6">
        <v>1</v>
      </c>
      <c r="N93" s="6"/>
      <c r="O93" s="11">
        <v>440000</v>
      </c>
      <c r="P93" s="7">
        <f t="shared" ref="P93:P109" si="32">M93*O93</f>
        <v>440000</v>
      </c>
      <c r="R93" s="5" t="s">
        <v>85</v>
      </c>
      <c r="S93" s="6">
        <v>1</v>
      </c>
      <c r="T93" s="6"/>
      <c r="U93" s="11">
        <v>440000</v>
      </c>
      <c r="V93" s="7">
        <f t="shared" ref="V93:V109" si="33">S93*U93</f>
        <v>440000</v>
      </c>
      <c r="X93" s="5" t="s">
        <v>85</v>
      </c>
      <c r="Y93" s="6">
        <v>1</v>
      </c>
      <c r="Z93" s="6"/>
      <c r="AA93" s="11">
        <v>440000</v>
      </c>
      <c r="AB93" s="7">
        <f t="shared" ref="AB93:AB109" si="34">Y93*AA93</f>
        <v>440000</v>
      </c>
      <c r="AD93" s="5" t="s">
        <v>85</v>
      </c>
      <c r="AE93" s="6">
        <v>1</v>
      </c>
      <c r="AF93" s="6"/>
      <c r="AG93" s="11">
        <v>440000</v>
      </c>
      <c r="AH93" s="7">
        <f t="shared" ref="AH93:AH109" si="35">AE93*AG93</f>
        <v>440000</v>
      </c>
    </row>
    <row r="94" spans="2:34" ht="21" thickBot="1" x14ac:dyDescent="0.35">
      <c r="B94" s="5" t="s">
        <v>166</v>
      </c>
      <c r="C94" s="5">
        <v>6</v>
      </c>
      <c r="D94" s="11">
        <v>8000</v>
      </c>
      <c r="E94" s="7">
        <f t="shared" si="30"/>
        <v>48000</v>
      </c>
      <c r="G94" s="5" t="s">
        <v>166</v>
      </c>
      <c r="H94" s="5">
        <v>6</v>
      </c>
      <c r="I94" s="11">
        <v>8000</v>
      </c>
      <c r="J94" s="7">
        <f t="shared" si="31"/>
        <v>48000</v>
      </c>
      <c r="L94" s="5" t="s">
        <v>89</v>
      </c>
      <c r="M94" s="5">
        <v>2</v>
      </c>
      <c r="N94" s="5"/>
      <c r="O94" s="11">
        <v>150000</v>
      </c>
      <c r="P94" s="7">
        <f t="shared" si="32"/>
        <v>300000</v>
      </c>
      <c r="R94" s="5" t="s">
        <v>89</v>
      </c>
      <c r="S94" s="5">
        <v>2</v>
      </c>
      <c r="T94" s="5"/>
      <c r="U94" s="11">
        <v>150000</v>
      </c>
      <c r="V94" s="7">
        <f t="shared" si="33"/>
        <v>300000</v>
      </c>
      <c r="X94" s="5" t="s">
        <v>89</v>
      </c>
      <c r="Y94" s="5">
        <v>2</v>
      </c>
      <c r="Z94" s="5"/>
      <c r="AA94" s="11">
        <v>150000</v>
      </c>
      <c r="AB94" s="7">
        <f t="shared" si="34"/>
        <v>300000</v>
      </c>
      <c r="AD94" s="5" t="s">
        <v>89</v>
      </c>
      <c r="AE94" s="5">
        <v>2</v>
      </c>
      <c r="AF94" s="5"/>
      <c r="AG94" s="11">
        <v>150000</v>
      </c>
      <c r="AH94" s="7">
        <f t="shared" si="35"/>
        <v>300000</v>
      </c>
    </row>
    <row r="95" spans="2:34" ht="21" thickBot="1" x14ac:dyDescent="0.35">
      <c r="B95" s="5"/>
      <c r="C95" s="5"/>
      <c r="D95" s="11"/>
      <c r="E95" s="7"/>
      <c r="G95" s="5"/>
      <c r="H95" s="5"/>
      <c r="I95" s="11"/>
      <c r="J95" s="7"/>
      <c r="L95" s="5" t="s">
        <v>91</v>
      </c>
      <c r="M95" s="5">
        <v>1</v>
      </c>
      <c r="N95" s="5"/>
      <c r="O95" s="11">
        <v>150000</v>
      </c>
      <c r="P95" s="7">
        <f t="shared" si="32"/>
        <v>150000</v>
      </c>
      <c r="R95" s="5" t="s">
        <v>91</v>
      </c>
      <c r="S95" s="5">
        <v>1</v>
      </c>
      <c r="T95" s="5"/>
      <c r="U95" s="11">
        <v>150000</v>
      </c>
      <c r="V95" s="7">
        <f t="shared" si="33"/>
        <v>150000</v>
      </c>
      <c r="X95" s="5" t="s">
        <v>91</v>
      </c>
      <c r="Y95" s="5">
        <v>1</v>
      </c>
      <c r="Z95" s="5"/>
      <c r="AA95" s="11">
        <v>150000</v>
      </c>
      <c r="AB95" s="7">
        <f t="shared" si="34"/>
        <v>150000</v>
      </c>
      <c r="AD95" s="5" t="s">
        <v>91</v>
      </c>
      <c r="AE95" s="5">
        <v>1</v>
      </c>
      <c r="AF95" s="5"/>
      <c r="AG95" s="11">
        <v>150000</v>
      </c>
      <c r="AH95" s="7">
        <f t="shared" si="35"/>
        <v>150000</v>
      </c>
    </row>
    <row r="96" spans="2:34" ht="21" thickBot="1" x14ac:dyDescent="0.35">
      <c r="B96" s="5" t="s">
        <v>93</v>
      </c>
      <c r="C96" s="6">
        <v>10</v>
      </c>
      <c r="D96" s="11">
        <v>25000</v>
      </c>
      <c r="E96" s="7">
        <f t="shared" ref="E96:E97" si="36">C96*D96</f>
        <v>250000</v>
      </c>
      <c r="G96" s="5" t="s">
        <v>93</v>
      </c>
      <c r="H96" s="6">
        <v>15</v>
      </c>
      <c r="I96" s="11">
        <v>25000</v>
      </c>
      <c r="J96" s="7">
        <f t="shared" ref="J96:J97" si="37">H96*I96</f>
        <v>375000</v>
      </c>
      <c r="L96" s="5" t="s">
        <v>94</v>
      </c>
      <c r="M96" s="6">
        <v>3</v>
      </c>
      <c r="N96" s="6"/>
      <c r="O96" s="11">
        <v>12000</v>
      </c>
      <c r="P96" s="7">
        <f t="shared" si="32"/>
        <v>36000</v>
      </c>
      <c r="Q96" s="14"/>
      <c r="R96" s="5" t="s">
        <v>94</v>
      </c>
      <c r="S96" s="6">
        <v>3</v>
      </c>
      <c r="T96" s="6"/>
      <c r="U96" s="11">
        <v>12000</v>
      </c>
      <c r="V96" s="7">
        <f t="shared" si="33"/>
        <v>36000</v>
      </c>
      <c r="X96" s="5" t="s">
        <v>94</v>
      </c>
      <c r="Y96" s="6">
        <v>3</v>
      </c>
      <c r="Z96" s="6"/>
      <c r="AA96" s="11">
        <v>12000</v>
      </c>
      <c r="AB96" s="7">
        <f t="shared" si="34"/>
        <v>36000</v>
      </c>
      <c r="AD96" s="5" t="s">
        <v>94</v>
      </c>
      <c r="AE96" s="6">
        <v>3</v>
      </c>
      <c r="AF96" s="6"/>
      <c r="AG96" s="11">
        <v>12000</v>
      </c>
      <c r="AH96" s="7">
        <f t="shared" si="35"/>
        <v>36000</v>
      </c>
    </row>
    <row r="97" spans="2:34" ht="21" thickBot="1" x14ac:dyDescent="0.35">
      <c r="B97" s="5" t="s">
        <v>95</v>
      </c>
      <c r="C97" s="5">
        <v>10</v>
      </c>
      <c r="D97" s="11">
        <v>2000</v>
      </c>
      <c r="E97" s="7">
        <f t="shared" si="36"/>
        <v>20000</v>
      </c>
      <c r="G97" s="5" t="s">
        <v>95</v>
      </c>
      <c r="H97" s="5">
        <v>15</v>
      </c>
      <c r="I97" s="11">
        <v>2000</v>
      </c>
      <c r="J97" s="7">
        <f t="shared" si="37"/>
        <v>30000</v>
      </c>
      <c r="L97" s="5" t="s">
        <v>96</v>
      </c>
      <c r="M97" s="6">
        <v>30</v>
      </c>
      <c r="N97" s="6"/>
      <c r="O97" s="11">
        <v>28000</v>
      </c>
      <c r="P97" s="7">
        <f t="shared" si="32"/>
        <v>840000</v>
      </c>
      <c r="Q97" s="14"/>
      <c r="R97" s="5" t="s">
        <v>96</v>
      </c>
      <c r="S97" s="6">
        <v>30</v>
      </c>
      <c r="T97" s="6"/>
      <c r="U97" s="11">
        <v>28000</v>
      </c>
      <c r="V97" s="7">
        <f t="shared" si="33"/>
        <v>840000</v>
      </c>
      <c r="X97" s="5" t="s">
        <v>96</v>
      </c>
      <c r="Y97" s="6">
        <v>30</v>
      </c>
      <c r="Z97" s="6"/>
      <c r="AA97" s="11">
        <v>28000</v>
      </c>
      <c r="AB97" s="7">
        <f t="shared" si="34"/>
        <v>840000</v>
      </c>
      <c r="AD97" s="5" t="s">
        <v>96</v>
      </c>
      <c r="AE97" s="6">
        <v>30</v>
      </c>
      <c r="AF97" s="6"/>
      <c r="AG97" s="11">
        <v>28000</v>
      </c>
      <c r="AH97" s="7">
        <f t="shared" si="35"/>
        <v>840000</v>
      </c>
    </row>
    <row r="98" spans="2:34" ht="21" thickBot="1" x14ac:dyDescent="0.35">
      <c r="B98" s="5"/>
      <c r="C98" s="5"/>
      <c r="D98" s="11"/>
      <c r="E98" s="7"/>
      <c r="G98" s="5"/>
      <c r="H98" s="5"/>
      <c r="I98" s="11"/>
      <c r="J98" s="7"/>
      <c r="L98" s="5" t="s">
        <v>173</v>
      </c>
      <c r="M98" s="6">
        <v>30</v>
      </c>
      <c r="N98" s="6"/>
      <c r="O98" s="11">
        <v>12000</v>
      </c>
      <c r="P98" s="7">
        <f t="shared" si="32"/>
        <v>360000</v>
      </c>
      <c r="Q98" s="14"/>
      <c r="R98" s="5" t="s">
        <v>173</v>
      </c>
      <c r="S98" s="6">
        <v>30</v>
      </c>
      <c r="T98" s="6"/>
      <c r="U98" s="11">
        <v>12000</v>
      </c>
      <c r="V98" s="7">
        <f t="shared" si="33"/>
        <v>360000</v>
      </c>
      <c r="X98" s="5" t="s">
        <v>173</v>
      </c>
      <c r="Y98" s="6">
        <v>30</v>
      </c>
      <c r="Z98" s="6"/>
      <c r="AA98" s="11">
        <v>12000</v>
      </c>
      <c r="AB98" s="7">
        <f t="shared" si="34"/>
        <v>360000</v>
      </c>
      <c r="AD98" s="5" t="s">
        <v>173</v>
      </c>
      <c r="AE98" s="6">
        <v>30</v>
      </c>
      <c r="AF98" s="6"/>
      <c r="AG98" s="11">
        <v>12000</v>
      </c>
      <c r="AH98" s="7">
        <f t="shared" si="35"/>
        <v>360000</v>
      </c>
    </row>
    <row r="99" spans="2:34" ht="21" thickBot="1" x14ac:dyDescent="0.35">
      <c r="B99" s="5" t="s">
        <v>98</v>
      </c>
      <c r="C99" s="5">
        <v>6</v>
      </c>
      <c r="D99" s="11">
        <v>90000</v>
      </c>
      <c r="E99" s="7">
        <f t="shared" ref="E99" si="38">C99*D99</f>
        <v>540000</v>
      </c>
      <c r="F99" s="13" t="s">
        <v>100</v>
      </c>
      <c r="G99" s="5" t="s">
        <v>98</v>
      </c>
      <c r="H99" s="5">
        <v>9</v>
      </c>
      <c r="I99" s="11">
        <v>90000</v>
      </c>
      <c r="J99" s="7">
        <f t="shared" ref="J99" si="39">H99*I99</f>
        <v>810000</v>
      </c>
      <c r="L99" s="5" t="s">
        <v>102</v>
      </c>
      <c r="M99" s="6">
        <v>32</v>
      </c>
      <c r="N99" s="6"/>
      <c r="O99" s="11">
        <v>40000</v>
      </c>
      <c r="P99" s="7">
        <f t="shared" si="32"/>
        <v>1280000</v>
      </c>
      <c r="Q99" s="14"/>
      <c r="R99" s="5" t="s">
        <v>102</v>
      </c>
      <c r="S99" s="6">
        <v>32</v>
      </c>
      <c r="T99" s="6"/>
      <c r="U99" s="11">
        <v>40000</v>
      </c>
      <c r="V99" s="7">
        <f t="shared" si="33"/>
        <v>1280000</v>
      </c>
      <c r="X99" s="5" t="s">
        <v>102</v>
      </c>
      <c r="Y99" s="6">
        <v>32</v>
      </c>
      <c r="Z99" s="6"/>
      <c r="AA99" s="11">
        <v>40000</v>
      </c>
      <c r="AB99" s="7">
        <f t="shared" si="34"/>
        <v>1280000</v>
      </c>
      <c r="AD99" s="5" t="s">
        <v>102</v>
      </c>
      <c r="AE99" s="6">
        <v>32</v>
      </c>
      <c r="AF99" s="6"/>
      <c r="AG99" s="11">
        <v>40000</v>
      </c>
      <c r="AH99" s="7">
        <f t="shared" si="35"/>
        <v>1280000</v>
      </c>
    </row>
    <row r="100" spans="2:34" ht="21" thickBot="1" x14ac:dyDescent="0.35">
      <c r="B100" s="5"/>
      <c r="C100" s="5"/>
      <c r="D100" s="11"/>
      <c r="E100" s="7"/>
      <c r="G100" s="5"/>
      <c r="H100" s="5"/>
      <c r="I100" s="11"/>
      <c r="J100" s="7"/>
      <c r="L100" s="5" t="s">
        <v>177</v>
      </c>
      <c r="M100" s="6">
        <v>32</v>
      </c>
      <c r="N100" s="6"/>
      <c r="O100" s="11">
        <v>40000</v>
      </c>
      <c r="P100" s="7">
        <f t="shared" si="32"/>
        <v>1280000</v>
      </c>
      <c r="Q100" s="14"/>
      <c r="R100" s="5" t="s">
        <v>177</v>
      </c>
      <c r="S100" s="6">
        <v>32</v>
      </c>
      <c r="T100" s="6"/>
      <c r="U100" s="11">
        <v>40000</v>
      </c>
      <c r="V100" s="7">
        <f t="shared" si="33"/>
        <v>1280000</v>
      </c>
      <c r="X100" s="5" t="s">
        <v>177</v>
      </c>
      <c r="Y100" s="6">
        <v>32</v>
      </c>
      <c r="Z100" s="6"/>
      <c r="AA100" s="11">
        <v>40000</v>
      </c>
      <c r="AB100" s="7">
        <f t="shared" si="34"/>
        <v>1280000</v>
      </c>
      <c r="AD100" s="5" t="s">
        <v>177</v>
      </c>
      <c r="AE100" s="6">
        <v>32</v>
      </c>
      <c r="AF100" s="6"/>
      <c r="AG100" s="11">
        <v>40000</v>
      </c>
      <c r="AH100" s="7">
        <f t="shared" si="35"/>
        <v>1280000</v>
      </c>
    </row>
    <row r="101" spans="2:34" ht="21" thickBot="1" x14ac:dyDescent="0.35">
      <c r="B101" s="5"/>
      <c r="C101" s="5"/>
      <c r="D101" s="11"/>
      <c r="E101" s="7"/>
      <c r="G101" s="5"/>
      <c r="H101" s="5"/>
      <c r="I101" s="11"/>
      <c r="J101" s="7"/>
      <c r="L101" s="5" t="s">
        <v>178</v>
      </c>
      <c r="M101" s="6">
        <v>32</v>
      </c>
      <c r="N101" s="6"/>
      <c r="O101" s="11">
        <v>40000</v>
      </c>
      <c r="P101" s="7">
        <f t="shared" si="32"/>
        <v>1280000</v>
      </c>
      <c r="Q101" s="14"/>
      <c r="R101" s="5" t="s">
        <v>178</v>
      </c>
      <c r="S101" s="6">
        <v>32</v>
      </c>
      <c r="T101" s="6"/>
      <c r="U101" s="11">
        <v>40000</v>
      </c>
      <c r="V101" s="7">
        <f t="shared" si="33"/>
        <v>1280000</v>
      </c>
      <c r="X101" s="5" t="s">
        <v>178</v>
      </c>
      <c r="Y101" s="6">
        <v>32</v>
      </c>
      <c r="Z101" s="6"/>
      <c r="AA101" s="11">
        <v>40000</v>
      </c>
      <c r="AB101" s="7">
        <f t="shared" si="34"/>
        <v>1280000</v>
      </c>
      <c r="AD101" s="5" t="s">
        <v>178</v>
      </c>
      <c r="AE101" s="6">
        <v>32</v>
      </c>
      <c r="AF101" s="6"/>
      <c r="AG101" s="11">
        <v>40000</v>
      </c>
      <c r="AH101" s="7">
        <f t="shared" si="35"/>
        <v>1280000</v>
      </c>
    </row>
    <row r="102" spans="2:34" ht="21" thickBot="1" x14ac:dyDescent="0.35">
      <c r="B102" s="5"/>
      <c r="C102" s="5"/>
      <c r="D102" s="11"/>
      <c r="E102" s="7"/>
      <c r="G102" s="5"/>
      <c r="H102" s="5"/>
      <c r="I102" s="11"/>
      <c r="J102" s="7"/>
      <c r="L102" s="5" t="s">
        <v>106</v>
      </c>
      <c r="M102" s="6">
        <v>32</v>
      </c>
      <c r="N102" s="6"/>
      <c r="O102" s="11">
        <v>40000</v>
      </c>
      <c r="P102" s="7">
        <f t="shared" si="32"/>
        <v>1280000</v>
      </c>
      <c r="Q102" s="14"/>
      <c r="R102" s="5" t="s">
        <v>106</v>
      </c>
      <c r="S102" s="6">
        <v>32</v>
      </c>
      <c r="T102" s="6"/>
      <c r="U102" s="11">
        <v>40000</v>
      </c>
      <c r="V102" s="7">
        <f t="shared" si="33"/>
        <v>1280000</v>
      </c>
      <c r="X102" s="5" t="s">
        <v>106</v>
      </c>
      <c r="Y102" s="6">
        <v>32</v>
      </c>
      <c r="Z102" s="6"/>
      <c r="AA102" s="11">
        <v>40000</v>
      </c>
      <c r="AB102" s="7">
        <f t="shared" si="34"/>
        <v>1280000</v>
      </c>
      <c r="AD102" s="5" t="s">
        <v>106</v>
      </c>
      <c r="AE102" s="6">
        <v>32</v>
      </c>
      <c r="AF102" s="6"/>
      <c r="AG102" s="11">
        <v>40000</v>
      </c>
      <c r="AH102" s="7">
        <f t="shared" si="35"/>
        <v>1280000</v>
      </c>
    </row>
    <row r="103" spans="2:34" ht="21" thickBot="1" x14ac:dyDescent="0.35">
      <c r="B103" s="5"/>
      <c r="C103" s="5"/>
      <c r="D103" s="11"/>
      <c r="E103" s="7"/>
      <c r="G103" s="5"/>
      <c r="H103" s="5"/>
      <c r="I103" s="11"/>
      <c r="J103" s="7"/>
      <c r="L103" s="5" t="s">
        <v>145</v>
      </c>
      <c r="M103" s="6">
        <v>30</v>
      </c>
      <c r="N103" s="6"/>
      <c r="O103" s="11">
        <v>31000</v>
      </c>
      <c r="P103" s="7">
        <f t="shared" si="32"/>
        <v>930000</v>
      </c>
      <c r="Q103" s="14"/>
      <c r="R103" s="5" t="s">
        <v>145</v>
      </c>
      <c r="S103" s="6">
        <v>30</v>
      </c>
      <c r="T103" s="6"/>
      <c r="U103" s="11">
        <v>31000</v>
      </c>
      <c r="V103" s="7">
        <f t="shared" si="33"/>
        <v>930000</v>
      </c>
      <c r="X103" s="5" t="s">
        <v>145</v>
      </c>
      <c r="Y103" s="6">
        <v>30</v>
      </c>
      <c r="Z103" s="6"/>
      <c r="AA103" s="11">
        <v>31000</v>
      </c>
      <c r="AB103" s="7">
        <f t="shared" si="34"/>
        <v>930000</v>
      </c>
      <c r="AD103" s="5" t="s">
        <v>145</v>
      </c>
      <c r="AE103" s="6">
        <v>30</v>
      </c>
      <c r="AF103" s="6"/>
      <c r="AG103" s="11">
        <v>31000</v>
      </c>
      <c r="AH103" s="7">
        <f t="shared" si="35"/>
        <v>930000</v>
      </c>
    </row>
    <row r="104" spans="2:34" ht="21" customHeight="1" thickBot="1" x14ac:dyDescent="0.35">
      <c r="B104" s="5"/>
      <c r="C104" s="5"/>
      <c r="D104" s="11"/>
      <c r="E104" s="7"/>
      <c r="G104" s="5"/>
      <c r="H104" s="5"/>
      <c r="I104" s="11"/>
      <c r="J104" s="7"/>
      <c r="L104" s="5" t="s">
        <v>108</v>
      </c>
      <c r="M104" s="6">
        <v>15</v>
      </c>
      <c r="N104" s="6"/>
      <c r="O104" s="11">
        <v>110000</v>
      </c>
      <c r="P104" s="7">
        <f t="shared" si="32"/>
        <v>1650000</v>
      </c>
      <c r="Q104" s="14"/>
      <c r="R104" s="5" t="s">
        <v>108</v>
      </c>
      <c r="S104" s="6">
        <v>15</v>
      </c>
      <c r="T104" s="6"/>
      <c r="U104" s="11">
        <v>110000</v>
      </c>
      <c r="V104" s="7">
        <f t="shared" si="33"/>
        <v>1650000</v>
      </c>
      <c r="X104" s="5" t="s">
        <v>108</v>
      </c>
      <c r="Y104" s="6">
        <v>15</v>
      </c>
      <c r="Z104" s="6"/>
      <c r="AA104" s="11">
        <v>145000</v>
      </c>
      <c r="AB104" s="7">
        <f t="shared" si="34"/>
        <v>2175000</v>
      </c>
      <c r="AD104" s="5" t="s">
        <v>108</v>
      </c>
      <c r="AE104" s="6">
        <v>15</v>
      </c>
      <c r="AF104" s="6"/>
      <c r="AG104" s="11">
        <v>183000</v>
      </c>
      <c r="AH104" s="7">
        <f t="shared" si="35"/>
        <v>2745000</v>
      </c>
    </row>
    <row r="105" spans="2:34" ht="21" customHeight="1" thickBot="1" x14ac:dyDescent="0.35">
      <c r="B105" s="5"/>
      <c r="C105" s="5"/>
      <c r="D105" s="11"/>
      <c r="E105" s="7"/>
      <c r="G105" s="5"/>
      <c r="H105" s="5"/>
      <c r="I105" s="11"/>
      <c r="J105" s="7"/>
      <c r="L105" s="5" t="s">
        <v>108</v>
      </c>
      <c r="M105" s="6">
        <v>15</v>
      </c>
      <c r="N105" s="6"/>
      <c r="O105" s="11">
        <v>110000</v>
      </c>
      <c r="P105" s="7">
        <f t="shared" si="32"/>
        <v>1650000</v>
      </c>
      <c r="Q105" s="14"/>
      <c r="R105" s="5" t="s">
        <v>108</v>
      </c>
      <c r="S105" s="6">
        <v>15</v>
      </c>
      <c r="T105" s="6"/>
      <c r="U105" s="11">
        <v>110000</v>
      </c>
      <c r="V105" s="7">
        <f t="shared" si="33"/>
        <v>1650000</v>
      </c>
      <c r="X105" s="5" t="s">
        <v>108</v>
      </c>
      <c r="Y105" s="6">
        <v>15</v>
      </c>
      <c r="Z105" s="6"/>
      <c r="AA105" s="11">
        <v>183000</v>
      </c>
      <c r="AB105" s="7">
        <f t="shared" si="34"/>
        <v>2745000</v>
      </c>
      <c r="AD105" s="5" t="s">
        <v>108</v>
      </c>
      <c r="AE105" s="6">
        <v>15</v>
      </c>
      <c r="AF105" s="6"/>
      <c r="AG105" s="11">
        <v>110000</v>
      </c>
      <c r="AH105" s="7">
        <f t="shared" si="35"/>
        <v>1650000</v>
      </c>
    </row>
    <row r="106" spans="2:34" ht="21" customHeight="1" thickBot="1" x14ac:dyDescent="0.35">
      <c r="B106" s="5"/>
      <c r="C106" s="5"/>
      <c r="D106" s="11"/>
      <c r="E106" s="7"/>
      <c r="G106" s="5"/>
      <c r="H106" s="5"/>
      <c r="I106" s="11"/>
      <c r="J106" s="7"/>
      <c r="L106" s="5" t="s">
        <v>108</v>
      </c>
      <c r="M106" s="6">
        <v>15</v>
      </c>
      <c r="N106" s="6"/>
      <c r="O106" s="11">
        <v>110000</v>
      </c>
      <c r="P106" s="7">
        <f t="shared" si="32"/>
        <v>1650000</v>
      </c>
      <c r="Q106" s="14"/>
      <c r="R106" s="5" t="s">
        <v>108</v>
      </c>
      <c r="S106" s="6">
        <v>15</v>
      </c>
      <c r="T106" s="6"/>
      <c r="U106" s="11">
        <v>145000</v>
      </c>
      <c r="V106" s="7">
        <f t="shared" si="33"/>
        <v>2175000</v>
      </c>
      <c r="X106" s="5" t="s">
        <v>108</v>
      </c>
      <c r="Y106" s="6">
        <v>15</v>
      </c>
      <c r="Z106" s="6"/>
      <c r="AA106" s="11">
        <v>110000</v>
      </c>
      <c r="AB106" s="7">
        <f t="shared" si="34"/>
        <v>1650000</v>
      </c>
      <c r="AD106" s="5" t="s">
        <v>108</v>
      </c>
      <c r="AE106" s="6">
        <v>15</v>
      </c>
      <c r="AF106" s="6"/>
      <c r="AG106" s="11">
        <v>110000</v>
      </c>
      <c r="AH106" s="7">
        <f t="shared" si="35"/>
        <v>1650000</v>
      </c>
    </row>
    <row r="107" spans="2:34" ht="21" thickBot="1" x14ac:dyDescent="0.35">
      <c r="B107" s="5"/>
      <c r="C107" s="5"/>
      <c r="D107" s="11"/>
      <c r="E107" s="7"/>
      <c r="G107" s="5"/>
      <c r="H107" s="5"/>
      <c r="I107" s="11"/>
      <c r="J107" s="7"/>
      <c r="L107" s="5" t="s">
        <v>48</v>
      </c>
      <c r="M107" s="6">
        <v>30</v>
      </c>
      <c r="N107" s="6"/>
      <c r="O107" s="11">
        <v>25000</v>
      </c>
      <c r="P107" s="7">
        <f t="shared" si="32"/>
        <v>750000</v>
      </c>
      <c r="Q107" s="14"/>
      <c r="R107" s="5" t="s">
        <v>48</v>
      </c>
      <c r="S107" s="6">
        <v>30</v>
      </c>
      <c r="T107" s="6"/>
      <c r="U107" s="11">
        <v>27000</v>
      </c>
      <c r="V107" s="7">
        <f t="shared" si="33"/>
        <v>810000</v>
      </c>
      <c r="X107" s="5" t="s">
        <v>48</v>
      </c>
      <c r="Y107" s="6">
        <v>30</v>
      </c>
      <c r="Z107" s="6"/>
      <c r="AA107" s="11">
        <v>27000</v>
      </c>
      <c r="AB107" s="7">
        <f t="shared" si="34"/>
        <v>810000</v>
      </c>
      <c r="AD107" s="5" t="s">
        <v>48</v>
      </c>
      <c r="AE107" s="6">
        <v>30</v>
      </c>
      <c r="AF107" s="6"/>
      <c r="AG107" s="11">
        <v>27000</v>
      </c>
      <c r="AH107" s="7">
        <f t="shared" si="35"/>
        <v>810000</v>
      </c>
    </row>
    <row r="108" spans="2:34" ht="21" thickBot="1" x14ac:dyDescent="0.35">
      <c r="B108" s="5"/>
      <c r="C108" s="5"/>
      <c r="D108" s="11"/>
      <c r="E108" s="7"/>
      <c r="G108" s="5"/>
      <c r="H108" s="5"/>
      <c r="I108" s="11"/>
      <c r="J108" s="7"/>
      <c r="L108" s="5" t="s">
        <v>183</v>
      </c>
      <c r="M108" s="6">
        <v>30</v>
      </c>
      <c r="N108" s="6"/>
      <c r="O108" s="11">
        <v>25000</v>
      </c>
      <c r="P108" s="7">
        <f t="shared" si="32"/>
        <v>750000</v>
      </c>
      <c r="Q108" s="14"/>
      <c r="R108" s="5" t="s">
        <v>183</v>
      </c>
      <c r="S108" s="6">
        <v>30</v>
      </c>
      <c r="T108" s="6"/>
      <c r="U108" s="11">
        <v>27000</v>
      </c>
      <c r="V108" s="7">
        <f t="shared" si="33"/>
        <v>810000</v>
      </c>
      <c r="X108" s="5" t="s">
        <v>183</v>
      </c>
      <c r="Y108" s="6">
        <v>30</v>
      </c>
      <c r="Z108" s="6"/>
      <c r="AA108" s="11">
        <v>27000</v>
      </c>
      <c r="AB108" s="7">
        <f t="shared" si="34"/>
        <v>810000</v>
      </c>
      <c r="AD108" s="5" t="s">
        <v>183</v>
      </c>
      <c r="AE108" s="6">
        <v>30</v>
      </c>
      <c r="AF108" s="6"/>
      <c r="AG108" s="11">
        <v>27000</v>
      </c>
      <c r="AH108" s="7">
        <f t="shared" si="35"/>
        <v>810000</v>
      </c>
    </row>
    <row r="109" spans="2:34" ht="21" thickBot="1" x14ac:dyDescent="0.35">
      <c r="B109" s="5"/>
      <c r="C109" s="5"/>
      <c r="D109" s="11"/>
      <c r="E109" s="7"/>
      <c r="G109" s="5"/>
      <c r="H109" s="5"/>
      <c r="I109" s="11"/>
      <c r="J109" s="7"/>
      <c r="L109" s="5" t="s">
        <v>183</v>
      </c>
      <c r="M109" s="6">
        <v>30</v>
      </c>
      <c r="N109" s="6"/>
      <c r="O109" s="11">
        <v>25000</v>
      </c>
      <c r="P109" s="7">
        <f t="shared" si="32"/>
        <v>750000</v>
      </c>
      <c r="Q109" s="14"/>
      <c r="R109" s="5" t="s">
        <v>183</v>
      </c>
      <c r="S109" s="6">
        <v>30</v>
      </c>
      <c r="T109" s="6"/>
      <c r="U109" s="11">
        <v>27000</v>
      </c>
      <c r="V109" s="7">
        <f t="shared" si="33"/>
        <v>810000</v>
      </c>
      <c r="X109" s="5" t="s">
        <v>183</v>
      </c>
      <c r="Y109" s="6">
        <v>30</v>
      </c>
      <c r="Z109" s="6"/>
      <c r="AA109" s="11">
        <v>27000</v>
      </c>
      <c r="AB109" s="7">
        <f t="shared" si="34"/>
        <v>810000</v>
      </c>
      <c r="AD109" s="5" t="s">
        <v>183</v>
      </c>
      <c r="AE109" s="6">
        <v>30</v>
      </c>
      <c r="AF109" s="6"/>
      <c r="AG109" s="11">
        <v>27000</v>
      </c>
      <c r="AH109" s="7">
        <f t="shared" si="35"/>
        <v>810000</v>
      </c>
    </row>
    <row r="110" spans="2:34" ht="21" thickBot="1" x14ac:dyDescent="0.35">
      <c r="B110" s="12"/>
      <c r="C110" s="5"/>
      <c r="D110" s="11">
        <v>0</v>
      </c>
      <c r="E110" s="7">
        <f t="shared" ref="E110" si="40">C110*D110</f>
        <v>0</v>
      </c>
      <c r="G110" s="12"/>
      <c r="H110" s="5"/>
      <c r="I110" s="11">
        <v>0</v>
      </c>
      <c r="J110" s="7">
        <f t="shared" ref="J110" si="41">H110*I110</f>
        <v>0</v>
      </c>
      <c r="L110" s="8" t="s">
        <v>5</v>
      </c>
      <c r="M110" s="9"/>
      <c r="N110" s="9"/>
      <c r="O110" s="9"/>
      <c r="P110" s="10">
        <f>SUM(P93:P109)</f>
        <v>15376000</v>
      </c>
      <c r="Q110" s="14"/>
      <c r="R110" s="8" t="s">
        <v>5</v>
      </c>
      <c r="S110" s="9"/>
      <c r="T110" s="9"/>
      <c r="U110" s="9"/>
      <c r="V110" s="10">
        <f>SUM(V93:V109)</f>
        <v>16081000</v>
      </c>
      <c r="X110" s="8" t="s">
        <v>5</v>
      </c>
      <c r="Y110" s="9"/>
      <c r="Z110" s="9"/>
      <c r="AA110" s="9"/>
      <c r="AB110" s="10">
        <f>SUM(AB93:AB109)</f>
        <v>17176000</v>
      </c>
      <c r="AD110" s="8" t="s">
        <v>5</v>
      </c>
      <c r="AE110" s="9"/>
      <c r="AF110" s="9"/>
      <c r="AG110" s="9"/>
      <c r="AH110" s="10">
        <f>SUM(AH93:AH109)</f>
        <v>16651000</v>
      </c>
    </row>
    <row r="111" spans="2:34" ht="24.75" customHeight="1" thickBot="1" x14ac:dyDescent="0.35">
      <c r="B111" s="8" t="s">
        <v>5</v>
      </c>
      <c r="C111" s="9"/>
      <c r="D111" s="9"/>
      <c r="E111" s="10">
        <f>SUM(E93:E110)</f>
        <v>1108000</v>
      </c>
      <c r="G111" s="8" t="s">
        <v>5</v>
      </c>
      <c r="H111" s="9"/>
      <c r="I111" s="9"/>
      <c r="J111" s="10">
        <f>SUM(J93:J110)</f>
        <v>1513000</v>
      </c>
      <c r="L111" s="15" t="s">
        <v>184</v>
      </c>
      <c r="M111" s="16"/>
      <c r="N111" s="16"/>
      <c r="O111" s="16"/>
      <c r="P111" s="17">
        <f>P92-P110</f>
        <v>3674000</v>
      </c>
      <c r="R111" s="15" t="s">
        <v>184</v>
      </c>
      <c r="S111" s="16"/>
      <c r="T111" s="16"/>
      <c r="U111" s="16"/>
      <c r="V111" s="17">
        <f>V92-V110</f>
        <v>3719000</v>
      </c>
      <c r="X111" s="15" t="s">
        <v>184</v>
      </c>
      <c r="Y111" s="16"/>
      <c r="Z111" s="16"/>
      <c r="AA111" s="16"/>
      <c r="AB111" s="17">
        <f>AB92-AB110</f>
        <v>3674000</v>
      </c>
      <c r="AD111" s="15" t="s">
        <v>184</v>
      </c>
      <c r="AE111" s="16"/>
      <c r="AF111" s="16"/>
      <c r="AG111" s="16"/>
      <c r="AH111" s="17">
        <f>AH92-AH110</f>
        <v>3749000</v>
      </c>
    </row>
    <row r="113" spans="2:22" ht="17.25" thickBot="1" x14ac:dyDescent="0.35"/>
    <row r="114" spans="2:22" ht="16.5" customHeight="1" x14ac:dyDescent="0.3">
      <c r="B114" s="39" t="s">
        <v>185</v>
      </c>
      <c r="C114" s="40"/>
      <c r="D114" s="40"/>
      <c r="E114" s="41"/>
      <c r="G114" s="39" t="s">
        <v>186</v>
      </c>
      <c r="H114" s="40"/>
      <c r="I114" s="40"/>
      <c r="J114" s="41"/>
      <c r="L114" s="33" t="s">
        <v>44</v>
      </c>
      <c r="M114" s="34"/>
      <c r="N114" s="34"/>
      <c r="O114" s="34"/>
      <c r="P114" s="35"/>
      <c r="R114" s="33" t="s">
        <v>188</v>
      </c>
      <c r="S114" s="34"/>
      <c r="T114" s="34"/>
      <c r="U114" s="34"/>
      <c r="V114" s="35"/>
    </row>
    <row r="115" spans="2:22" ht="17.25" customHeight="1" thickBot="1" x14ac:dyDescent="0.35">
      <c r="B115" s="42"/>
      <c r="C115" s="43"/>
      <c r="D115" s="43"/>
      <c r="E115" s="44"/>
      <c r="G115" s="42"/>
      <c r="H115" s="43"/>
      <c r="I115" s="43"/>
      <c r="J115" s="44"/>
      <c r="L115" s="36"/>
      <c r="M115" s="37"/>
      <c r="N115" s="37"/>
      <c r="O115" s="37"/>
      <c r="P115" s="38"/>
      <c r="R115" s="36"/>
      <c r="S115" s="37"/>
      <c r="T115" s="37"/>
      <c r="U115" s="37"/>
      <c r="V115" s="38"/>
    </row>
    <row r="116" spans="2:22" ht="21" thickBot="1" x14ac:dyDescent="0.35">
      <c r="B116" s="3" t="s">
        <v>0</v>
      </c>
      <c r="C116" s="3" t="s">
        <v>1</v>
      </c>
      <c r="D116" s="3" t="s">
        <v>2</v>
      </c>
      <c r="E116" s="4" t="s">
        <v>3</v>
      </c>
      <c r="G116" s="3" t="s">
        <v>0</v>
      </c>
      <c r="H116" s="3" t="s">
        <v>1</v>
      </c>
      <c r="I116" s="3" t="s">
        <v>2</v>
      </c>
      <c r="J116" s="4" t="s">
        <v>3</v>
      </c>
      <c r="L116" s="3" t="s">
        <v>75</v>
      </c>
      <c r="M116" s="3" t="s">
        <v>1</v>
      </c>
      <c r="N116" s="26" t="s">
        <v>196</v>
      </c>
      <c r="O116" s="26" t="s">
        <v>202</v>
      </c>
      <c r="P116" s="4" t="s">
        <v>3</v>
      </c>
      <c r="R116" s="3" t="s">
        <v>75</v>
      </c>
      <c r="S116" s="3" t="s">
        <v>1</v>
      </c>
      <c r="T116" s="26" t="s">
        <v>196</v>
      </c>
      <c r="U116" s="26" t="s">
        <v>202</v>
      </c>
      <c r="V116" s="4" t="s">
        <v>3</v>
      </c>
    </row>
    <row r="117" spans="2:22" ht="21" thickBot="1" x14ac:dyDescent="0.35">
      <c r="B117" s="5" t="s">
        <v>190</v>
      </c>
      <c r="C117" s="6">
        <v>0</v>
      </c>
      <c r="D117" s="7">
        <v>0</v>
      </c>
      <c r="E117" s="7">
        <f>C117*D117</f>
        <v>0</v>
      </c>
      <c r="G117" s="5" t="s">
        <v>190</v>
      </c>
      <c r="H117" s="6">
        <v>0</v>
      </c>
      <c r="I117" s="7">
        <v>0</v>
      </c>
      <c r="J117" s="7">
        <f>H117*I117</f>
        <v>0</v>
      </c>
      <c r="L117" s="5" t="s">
        <v>78</v>
      </c>
      <c r="M117" s="6">
        <v>30</v>
      </c>
      <c r="N117" s="27">
        <v>1045000</v>
      </c>
      <c r="O117" s="27">
        <f>N117+50000</f>
        <v>1095000</v>
      </c>
      <c r="P117" s="7">
        <f>M117*O117</f>
        <v>32850000</v>
      </c>
      <c r="R117" s="5" t="s">
        <v>78</v>
      </c>
      <c r="S117" s="6">
        <v>30</v>
      </c>
      <c r="T117" s="27">
        <v>895000</v>
      </c>
      <c r="U117" s="27">
        <f>T117+50000</f>
        <v>945000</v>
      </c>
      <c r="V117" s="7">
        <f>S117*U117</f>
        <v>28350000</v>
      </c>
    </row>
    <row r="118" spans="2:22" ht="21" thickBot="1" x14ac:dyDescent="0.35">
      <c r="B118" s="5" t="s">
        <v>4</v>
      </c>
      <c r="C118" s="6">
        <v>10</v>
      </c>
      <c r="D118" s="7">
        <v>255000</v>
      </c>
      <c r="E118" s="7">
        <f>C118*D118</f>
        <v>2550000</v>
      </c>
      <c r="G118" s="5" t="s">
        <v>4</v>
      </c>
      <c r="H118" s="6">
        <v>15</v>
      </c>
      <c r="I118" s="7">
        <v>230000</v>
      </c>
      <c r="J118" s="7">
        <f>H118*I118</f>
        <v>3450000</v>
      </c>
      <c r="L118" s="5" t="s">
        <v>80</v>
      </c>
      <c r="M118" s="6">
        <v>30</v>
      </c>
      <c r="N118" s="27">
        <f>N117-45000</f>
        <v>1000000</v>
      </c>
      <c r="O118" s="27">
        <f>O117-45000</f>
        <v>1050000</v>
      </c>
      <c r="P118" s="7">
        <f>M118*O118</f>
        <v>31500000</v>
      </c>
      <c r="R118" s="5" t="s">
        <v>80</v>
      </c>
      <c r="S118" s="6">
        <v>30</v>
      </c>
      <c r="T118" s="27">
        <f>T117-45000</f>
        <v>850000</v>
      </c>
      <c r="U118" s="27">
        <f>U117-45000</f>
        <v>900000</v>
      </c>
      <c r="V118" s="7">
        <f>S118*U118</f>
        <v>27000000</v>
      </c>
    </row>
    <row r="119" spans="2:22" ht="21" thickBot="1" x14ac:dyDescent="0.35">
      <c r="B119" s="5"/>
      <c r="C119" s="6"/>
      <c r="D119" s="7"/>
      <c r="E119" s="7"/>
      <c r="G119" s="5"/>
      <c r="H119" s="6"/>
      <c r="I119" s="7"/>
      <c r="J119" s="7"/>
      <c r="L119" s="21" t="s">
        <v>163</v>
      </c>
      <c r="M119" s="22">
        <v>30</v>
      </c>
      <c r="N119" s="22"/>
      <c r="O119" s="27">
        <f>P119/M119</f>
        <v>968533.33333333337</v>
      </c>
      <c r="P119" s="23">
        <f>P138</f>
        <v>29056000</v>
      </c>
      <c r="R119" s="21" t="s">
        <v>163</v>
      </c>
      <c r="S119" s="22">
        <v>30</v>
      </c>
      <c r="T119" s="22"/>
      <c r="U119" s="27">
        <f>V119/S119</f>
        <v>818533.33333333337</v>
      </c>
      <c r="V119" s="23">
        <f>V138</f>
        <v>24556000</v>
      </c>
    </row>
    <row r="120" spans="2:22" ht="21" thickBot="1" x14ac:dyDescent="0.35">
      <c r="B120" s="8" t="s">
        <v>5</v>
      </c>
      <c r="C120" s="9"/>
      <c r="D120" s="9"/>
      <c r="E120" s="10"/>
      <c r="G120" s="8" t="s">
        <v>5</v>
      </c>
      <c r="H120" s="9"/>
      <c r="I120" s="9"/>
      <c r="J120" s="10"/>
      <c r="L120" s="8" t="s">
        <v>5</v>
      </c>
      <c r="M120" s="9"/>
      <c r="N120" s="9"/>
      <c r="O120" s="9"/>
      <c r="P120" s="10">
        <f>P117</f>
        <v>32850000</v>
      </c>
      <c r="R120" s="8" t="s">
        <v>5</v>
      </c>
      <c r="S120" s="9"/>
      <c r="T120" s="9"/>
      <c r="U120" s="9"/>
      <c r="V120" s="10">
        <f>V117</f>
        <v>28350000</v>
      </c>
    </row>
    <row r="121" spans="2:22" ht="21" thickBot="1" x14ac:dyDescent="0.35">
      <c r="B121" s="5" t="s">
        <v>164</v>
      </c>
      <c r="C121" s="6">
        <v>1</v>
      </c>
      <c r="D121" s="11">
        <v>250000</v>
      </c>
      <c r="E121" s="7">
        <f t="shared" ref="E121:E122" si="42">C121*D121</f>
        <v>250000</v>
      </c>
      <c r="G121" s="5" t="s">
        <v>164</v>
      </c>
      <c r="H121" s="6">
        <v>1</v>
      </c>
      <c r="I121" s="11">
        <v>250000</v>
      </c>
      <c r="J121" s="7">
        <f t="shared" ref="J121:J122" si="43">H121*I121</f>
        <v>250000</v>
      </c>
      <c r="L121" s="5" t="s">
        <v>85</v>
      </c>
      <c r="M121" s="6">
        <v>1</v>
      </c>
      <c r="N121" s="6"/>
      <c r="O121" s="11">
        <v>440000</v>
      </c>
      <c r="P121" s="7">
        <f t="shared" ref="P121:P137" si="44">M121*O121</f>
        <v>440000</v>
      </c>
      <c r="R121" s="5" t="s">
        <v>85</v>
      </c>
      <c r="S121" s="6">
        <v>1</v>
      </c>
      <c r="T121" s="6"/>
      <c r="U121" s="11">
        <v>440000</v>
      </c>
      <c r="V121" s="7">
        <f t="shared" ref="V121:V137" si="45">S121*U121</f>
        <v>440000</v>
      </c>
    </row>
    <row r="122" spans="2:22" ht="21" thickBot="1" x14ac:dyDescent="0.35">
      <c r="B122" s="5" t="s">
        <v>166</v>
      </c>
      <c r="C122" s="5">
        <v>6</v>
      </c>
      <c r="D122" s="11">
        <v>8000</v>
      </c>
      <c r="E122" s="7">
        <f t="shared" si="42"/>
        <v>48000</v>
      </c>
      <c r="G122" s="5" t="s">
        <v>166</v>
      </c>
      <c r="H122" s="5">
        <v>6</v>
      </c>
      <c r="I122" s="11">
        <v>8000</v>
      </c>
      <c r="J122" s="7">
        <f t="shared" si="43"/>
        <v>48000</v>
      </c>
      <c r="L122" s="5" t="s">
        <v>89</v>
      </c>
      <c r="M122" s="5">
        <v>2</v>
      </c>
      <c r="N122" s="5"/>
      <c r="O122" s="11">
        <v>150000</v>
      </c>
      <c r="P122" s="7">
        <f t="shared" si="44"/>
        <v>300000</v>
      </c>
      <c r="R122" s="5" t="s">
        <v>89</v>
      </c>
      <c r="S122" s="5">
        <v>2</v>
      </c>
      <c r="T122" s="5"/>
      <c r="U122" s="11">
        <v>150000</v>
      </c>
      <c r="V122" s="7">
        <f t="shared" si="45"/>
        <v>300000</v>
      </c>
    </row>
    <row r="123" spans="2:22" ht="21" thickBot="1" x14ac:dyDescent="0.35">
      <c r="B123" s="5"/>
      <c r="C123" s="5"/>
      <c r="D123" s="11"/>
      <c r="E123" s="7"/>
      <c r="G123" s="5"/>
      <c r="H123" s="5"/>
      <c r="I123" s="11"/>
      <c r="J123" s="7"/>
      <c r="L123" s="5" t="s">
        <v>91</v>
      </c>
      <c r="M123" s="5">
        <v>1</v>
      </c>
      <c r="N123" s="5"/>
      <c r="O123" s="11">
        <v>150000</v>
      </c>
      <c r="P123" s="7">
        <f t="shared" si="44"/>
        <v>150000</v>
      </c>
      <c r="R123" s="5" t="s">
        <v>91</v>
      </c>
      <c r="S123" s="5">
        <v>1</v>
      </c>
      <c r="T123" s="5"/>
      <c r="U123" s="11">
        <v>150000</v>
      </c>
      <c r="V123" s="7">
        <f t="shared" si="45"/>
        <v>150000</v>
      </c>
    </row>
    <row r="124" spans="2:22" ht="21" thickBot="1" x14ac:dyDescent="0.35">
      <c r="B124" s="5" t="s">
        <v>93</v>
      </c>
      <c r="C124" s="6">
        <v>10</v>
      </c>
      <c r="D124" s="11">
        <v>25000</v>
      </c>
      <c r="E124" s="7">
        <f t="shared" ref="E124:E125" si="46">C124*D124</f>
        <v>250000</v>
      </c>
      <c r="G124" s="5" t="s">
        <v>93</v>
      </c>
      <c r="H124" s="6">
        <v>15</v>
      </c>
      <c r="I124" s="11">
        <v>25000</v>
      </c>
      <c r="J124" s="7">
        <f t="shared" ref="J124:J125" si="47">H124*I124</f>
        <v>375000</v>
      </c>
      <c r="L124" s="5" t="s">
        <v>94</v>
      </c>
      <c r="M124" s="6">
        <v>3</v>
      </c>
      <c r="N124" s="6"/>
      <c r="O124" s="11">
        <v>12000</v>
      </c>
      <c r="P124" s="7">
        <f t="shared" si="44"/>
        <v>36000</v>
      </c>
      <c r="Q124" s="14"/>
      <c r="R124" s="5" t="s">
        <v>94</v>
      </c>
      <c r="S124" s="6">
        <v>3</v>
      </c>
      <c r="T124" s="6"/>
      <c r="U124" s="11">
        <v>12000</v>
      </c>
      <c r="V124" s="7">
        <f t="shared" si="45"/>
        <v>36000</v>
      </c>
    </row>
    <row r="125" spans="2:22" ht="21" thickBot="1" x14ac:dyDescent="0.35">
      <c r="B125" s="5" t="s">
        <v>95</v>
      </c>
      <c r="C125" s="5">
        <v>10</v>
      </c>
      <c r="D125" s="11">
        <v>2000</v>
      </c>
      <c r="E125" s="7">
        <f t="shared" si="46"/>
        <v>20000</v>
      </c>
      <c r="G125" s="5" t="s">
        <v>95</v>
      </c>
      <c r="H125" s="5">
        <v>15</v>
      </c>
      <c r="I125" s="11">
        <v>2000</v>
      </c>
      <c r="J125" s="7">
        <f t="shared" si="47"/>
        <v>30000</v>
      </c>
      <c r="L125" s="5" t="s">
        <v>96</v>
      </c>
      <c r="M125" s="6">
        <v>30</v>
      </c>
      <c r="N125" s="6"/>
      <c r="O125" s="11">
        <v>28000</v>
      </c>
      <c r="P125" s="7">
        <f t="shared" si="44"/>
        <v>840000</v>
      </c>
      <c r="Q125" s="14"/>
      <c r="R125" s="5" t="s">
        <v>96</v>
      </c>
      <c r="S125" s="6">
        <v>30</v>
      </c>
      <c r="T125" s="6"/>
      <c r="U125" s="11">
        <v>28000</v>
      </c>
      <c r="V125" s="7">
        <f t="shared" si="45"/>
        <v>840000</v>
      </c>
    </row>
    <row r="126" spans="2:22" ht="21" thickBot="1" x14ac:dyDescent="0.35">
      <c r="B126" s="5"/>
      <c r="C126" s="5"/>
      <c r="D126" s="11"/>
      <c r="E126" s="7"/>
      <c r="G126" s="5"/>
      <c r="H126" s="5"/>
      <c r="I126" s="11"/>
      <c r="J126" s="7"/>
      <c r="L126" s="5" t="s">
        <v>173</v>
      </c>
      <c r="M126" s="6">
        <v>30</v>
      </c>
      <c r="N126" s="6"/>
      <c r="O126" s="11">
        <v>12000</v>
      </c>
      <c r="P126" s="7">
        <f t="shared" si="44"/>
        <v>360000</v>
      </c>
      <c r="Q126" s="14"/>
      <c r="R126" s="5" t="s">
        <v>173</v>
      </c>
      <c r="S126" s="6">
        <v>30</v>
      </c>
      <c r="T126" s="6"/>
      <c r="U126" s="11">
        <v>12000</v>
      </c>
      <c r="V126" s="7">
        <f t="shared" si="45"/>
        <v>360000</v>
      </c>
    </row>
    <row r="127" spans="2:22" ht="21" thickBot="1" x14ac:dyDescent="0.35">
      <c r="B127" s="5" t="s">
        <v>98</v>
      </c>
      <c r="C127" s="5">
        <v>6</v>
      </c>
      <c r="D127" s="11">
        <v>90000</v>
      </c>
      <c r="E127" s="7">
        <f t="shared" ref="E127" si="48">C127*D127</f>
        <v>540000</v>
      </c>
      <c r="F127" s="13" t="s">
        <v>100</v>
      </c>
      <c r="G127" s="5" t="s">
        <v>98</v>
      </c>
      <c r="H127" s="5">
        <v>9</v>
      </c>
      <c r="I127" s="11">
        <v>90000</v>
      </c>
      <c r="J127" s="7">
        <f t="shared" ref="J127" si="49">H127*I127</f>
        <v>810000</v>
      </c>
      <c r="L127" s="5" t="s">
        <v>102</v>
      </c>
      <c r="M127" s="6">
        <v>32</v>
      </c>
      <c r="N127" s="6"/>
      <c r="O127" s="11">
        <v>40000</v>
      </c>
      <c r="P127" s="7">
        <f t="shared" si="44"/>
        <v>1280000</v>
      </c>
      <c r="Q127" s="14"/>
      <c r="R127" s="5" t="s">
        <v>102</v>
      </c>
      <c r="S127" s="6">
        <v>32</v>
      </c>
      <c r="T127" s="6"/>
      <c r="U127" s="11">
        <v>40000</v>
      </c>
      <c r="V127" s="7">
        <f t="shared" si="45"/>
        <v>1280000</v>
      </c>
    </row>
    <row r="128" spans="2:22" ht="21" thickBot="1" x14ac:dyDescent="0.35">
      <c r="B128" s="5"/>
      <c r="C128" s="5"/>
      <c r="D128" s="11"/>
      <c r="E128" s="7"/>
      <c r="G128" s="5"/>
      <c r="H128" s="5"/>
      <c r="I128" s="11"/>
      <c r="J128" s="7"/>
      <c r="L128" s="5" t="s">
        <v>177</v>
      </c>
      <c r="M128" s="6">
        <v>32</v>
      </c>
      <c r="N128" s="6"/>
      <c r="O128" s="11">
        <v>40000</v>
      </c>
      <c r="P128" s="7">
        <f t="shared" si="44"/>
        <v>1280000</v>
      </c>
      <c r="Q128" s="14"/>
      <c r="R128" s="5" t="s">
        <v>177</v>
      </c>
      <c r="S128" s="6">
        <v>32</v>
      </c>
      <c r="T128" s="6"/>
      <c r="U128" s="11">
        <v>40000</v>
      </c>
      <c r="V128" s="7">
        <f t="shared" si="45"/>
        <v>1280000</v>
      </c>
    </row>
    <row r="129" spans="2:22" ht="21" thickBot="1" x14ac:dyDescent="0.35">
      <c r="B129" s="5"/>
      <c r="C129" s="5"/>
      <c r="D129" s="11"/>
      <c r="E129" s="7"/>
      <c r="G129" s="5"/>
      <c r="H129" s="5"/>
      <c r="I129" s="11"/>
      <c r="J129" s="7"/>
      <c r="L129" s="5" t="s">
        <v>178</v>
      </c>
      <c r="M129" s="6">
        <v>32</v>
      </c>
      <c r="N129" s="6"/>
      <c r="O129" s="11">
        <v>40000</v>
      </c>
      <c r="P129" s="7">
        <f t="shared" si="44"/>
        <v>1280000</v>
      </c>
      <c r="Q129" s="14"/>
      <c r="R129" s="5" t="s">
        <v>178</v>
      </c>
      <c r="S129" s="6">
        <v>32</v>
      </c>
      <c r="T129" s="6"/>
      <c r="U129" s="11">
        <v>40000</v>
      </c>
      <c r="V129" s="7">
        <f t="shared" si="45"/>
        <v>1280000</v>
      </c>
    </row>
    <row r="130" spans="2:22" ht="21" thickBot="1" x14ac:dyDescent="0.35">
      <c r="B130" s="5"/>
      <c r="C130" s="5"/>
      <c r="D130" s="11"/>
      <c r="E130" s="7"/>
      <c r="G130" s="5"/>
      <c r="H130" s="5"/>
      <c r="I130" s="11"/>
      <c r="J130" s="7"/>
      <c r="L130" s="5" t="s">
        <v>106</v>
      </c>
      <c r="M130" s="6">
        <v>32</v>
      </c>
      <c r="N130" s="6"/>
      <c r="O130" s="11">
        <v>40000</v>
      </c>
      <c r="P130" s="7">
        <f t="shared" si="44"/>
        <v>1280000</v>
      </c>
      <c r="Q130" s="14"/>
      <c r="R130" s="5" t="s">
        <v>106</v>
      </c>
      <c r="S130" s="6">
        <v>32</v>
      </c>
      <c r="T130" s="6"/>
      <c r="U130" s="11">
        <v>40000</v>
      </c>
      <c r="V130" s="7">
        <f t="shared" si="45"/>
        <v>1280000</v>
      </c>
    </row>
    <row r="131" spans="2:22" ht="21" thickBot="1" x14ac:dyDescent="0.35">
      <c r="B131" s="5"/>
      <c r="C131" s="5"/>
      <c r="D131" s="11"/>
      <c r="E131" s="7"/>
      <c r="G131" s="5"/>
      <c r="H131" s="5"/>
      <c r="I131" s="11"/>
      <c r="J131" s="7"/>
      <c r="L131" s="5" t="s">
        <v>145</v>
      </c>
      <c r="M131" s="6">
        <v>30</v>
      </c>
      <c r="N131" s="6"/>
      <c r="O131" s="11">
        <v>31000</v>
      </c>
      <c r="P131" s="7">
        <f t="shared" si="44"/>
        <v>930000</v>
      </c>
      <c r="Q131" s="14"/>
      <c r="R131" s="5" t="s">
        <v>145</v>
      </c>
      <c r="S131" s="6">
        <v>30</v>
      </c>
      <c r="T131" s="6"/>
      <c r="U131" s="11">
        <v>31000</v>
      </c>
      <c r="V131" s="7">
        <f t="shared" si="45"/>
        <v>930000</v>
      </c>
    </row>
    <row r="132" spans="2:22" ht="21" customHeight="1" thickBot="1" x14ac:dyDescent="0.35">
      <c r="B132" s="5"/>
      <c r="C132" s="5"/>
      <c r="D132" s="11"/>
      <c r="E132" s="7"/>
      <c r="G132" s="5"/>
      <c r="H132" s="5"/>
      <c r="I132" s="11"/>
      <c r="J132" s="7"/>
      <c r="L132" s="5" t="s">
        <v>108</v>
      </c>
      <c r="M132" s="6">
        <v>15</v>
      </c>
      <c r="N132" s="6"/>
      <c r="O132" s="11">
        <v>410000</v>
      </c>
      <c r="P132" s="7">
        <f t="shared" si="44"/>
        <v>6150000</v>
      </c>
      <c r="Q132" s="14"/>
      <c r="R132" s="5" t="s">
        <v>108</v>
      </c>
      <c r="S132" s="6">
        <v>15</v>
      </c>
      <c r="T132" s="6"/>
      <c r="U132" s="11">
        <v>310000</v>
      </c>
      <c r="V132" s="7">
        <f t="shared" si="45"/>
        <v>4650000</v>
      </c>
    </row>
    <row r="133" spans="2:22" ht="21" customHeight="1" thickBot="1" x14ac:dyDescent="0.35">
      <c r="B133" s="5"/>
      <c r="C133" s="5"/>
      <c r="D133" s="11"/>
      <c r="E133" s="7"/>
      <c r="G133" s="5"/>
      <c r="H133" s="5"/>
      <c r="I133" s="11"/>
      <c r="J133" s="7"/>
      <c r="L133" s="5" t="s">
        <v>108</v>
      </c>
      <c r="M133" s="6">
        <v>15</v>
      </c>
      <c r="N133" s="6"/>
      <c r="O133" s="11">
        <v>410000</v>
      </c>
      <c r="P133" s="7">
        <f t="shared" si="44"/>
        <v>6150000</v>
      </c>
      <c r="Q133" s="14"/>
      <c r="R133" s="5" t="s">
        <v>108</v>
      </c>
      <c r="S133" s="6">
        <v>15</v>
      </c>
      <c r="T133" s="6"/>
      <c r="U133" s="11">
        <v>310000</v>
      </c>
      <c r="V133" s="7">
        <f t="shared" si="45"/>
        <v>4650000</v>
      </c>
    </row>
    <row r="134" spans="2:22" ht="21" customHeight="1" thickBot="1" x14ac:dyDescent="0.35">
      <c r="B134" s="5"/>
      <c r="C134" s="5"/>
      <c r="D134" s="11"/>
      <c r="E134" s="7"/>
      <c r="G134" s="5"/>
      <c r="H134" s="5"/>
      <c r="I134" s="11"/>
      <c r="J134" s="7"/>
      <c r="L134" s="5" t="s">
        <v>108</v>
      </c>
      <c r="M134" s="6">
        <v>15</v>
      </c>
      <c r="N134" s="6"/>
      <c r="O134" s="11">
        <v>410000</v>
      </c>
      <c r="P134" s="7">
        <f t="shared" si="44"/>
        <v>6150000</v>
      </c>
      <c r="Q134" s="14"/>
      <c r="R134" s="5" t="s">
        <v>108</v>
      </c>
      <c r="S134" s="6">
        <v>15</v>
      </c>
      <c r="T134" s="6"/>
      <c r="U134" s="11">
        <v>310000</v>
      </c>
      <c r="V134" s="7">
        <f t="shared" si="45"/>
        <v>4650000</v>
      </c>
    </row>
    <row r="135" spans="2:22" ht="21" thickBot="1" x14ac:dyDescent="0.35">
      <c r="B135" s="5"/>
      <c r="C135" s="5"/>
      <c r="D135" s="11"/>
      <c r="E135" s="7"/>
      <c r="G135" s="5"/>
      <c r="H135" s="5"/>
      <c r="I135" s="11"/>
      <c r="J135" s="7"/>
      <c r="L135" s="5" t="s">
        <v>48</v>
      </c>
      <c r="M135" s="6">
        <v>30</v>
      </c>
      <c r="N135" s="6"/>
      <c r="O135" s="11">
        <v>27000</v>
      </c>
      <c r="P135" s="7">
        <f t="shared" si="44"/>
        <v>810000</v>
      </c>
      <c r="Q135" s="14"/>
      <c r="R135" s="5" t="s">
        <v>48</v>
      </c>
      <c r="S135" s="6">
        <v>30</v>
      </c>
      <c r="T135" s="6"/>
      <c r="U135" s="11">
        <v>27000</v>
      </c>
      <c r="V135" s="7">
        <f t="shared" si="45"/>
        <v>810000</v>
      </c>
    </row>
    <row r="136" spans="2:22" ht="21" thickBot="1" x14ac:dyDescent="0.35">
      <c r="B136" s="5"/>
      <c r="C136" s="5"/>
      <c r="D136" s="11"/>
      <c r="E136" s="7"/>
      <c r="G136" s="5"/>
      <c r="H136" s="5"/>
      <c r="I136" s="11"/>
      <c r="J136" s="7"/>
      <c r="L136" s="5" t="s">
        <v>183</v>
      </c>
      <c r="M136" s="6">
        <v>30</v>
      </c>
      <c r="N136" s="6"/>
      <c r="O136" s="11">
        <v>27000</v>
      </c>
      <c r="P136" s="7">
        <f t="shared" si="44"/>
        <v>810000</v>
      </c>
      <c r="Q136" s="14"/>
      <c r="R136" s="5" t="s">
        <v>183</v>
      </c>
      <c r="S136" s="6">
        <v>30</v>
      </c>
      <c r="T136" s="6"/>
      <c r="U136" s="11">
        <v>27000</v>
      </c>
      <c r="V136" s="7">
        <f t="shared" si="45"/>
        <v>810000</v>
      </c>
    </row>
    <row r="137" spans="2:22" ht="21" thickBot="1" x14ac:dyDescent="0.35">
      <c r="B137" s="5"/>
      <c r="C137" s="5"/>
      <c r="D137" s="11"/>
      <c r="E137" s="7"/>
      <c r="G137" s="5"/>
      <c r="H137" s="5"/>
      <c r="I137" s="11"/>
      <c r="J137" s="7"/>
      <c r="L137" s="5" t="s">
        <v>183</v>
      </c>
      <c r="M137" s="6">
        <v>30</v>
      </c>
      <c r="N137" s="6"/>
      <c r="O137" s="11">
        <v>27000</v>
      </c>
      <c r="P137" s="7">
        <f t="shared" si="44"/>
        <v>810000</v>
      </c>
      <c r="Q137" s="14"/>
      <c r="R137" s="5" t="s">
        <v>183</v>
      </c>
      <c r="S137" s="6">
        <v>30</v>
      </c>
      <c r="T137" s="6"/>
      <c r="U137" s="11">
        <v>27000</v>
      </c>
      <c r="V137" s="7">
        <f t="shared" si="45"/>
        <v>810000</v>
      </c>
    </row>
    <row r="138" spans="2:22" ht="21" thickBot="1" x14ac:dyDescent="0.35">
      <c r="B138" s="12"/>
      <c r="C138" s="5"/>
      <c r="D138" s="11">
        <v>0</v>
      </c>
      <c r="E138" s="7">
        <f t="shared" ref="E138" si="50">C138*D138</f>
        <v>0</v>
      </c>
      <c r="G138" s="12"/>
      <c r="H138" s="5"/>
      <c r="I138" s="11">
        <v>0</v>
      </c>
      <c r="J138" s="7">
        <f t="shared" ref="J138" si="51">H138*I138</f>
        <v>0</v>
      </c>
      <c r="L138" s="8" t="s">
        <v>5</v>
      </c>
      <c r="M138" s="9"/>
      <c r="N138" s="9"/>
      <c r="O138" s="9"/>
      <c r="P138" s="10">
        <f>SUM(P121:P137)</f>
        <v>29056000</v>
      </c>
      <c r="Q138" s="14"/>
      <c r="R138" s="8" t="s">
        <v>5</v>
      </c>
      <c r="S138" s="9"/>
      <c r="T138" s="9"/>
      <c r="U138" s="9"/>
      <c r="V138" s="10">
        <f>SUM(V121:V137)</f>
        <v>24556000</v>
      </c>
    </row>
    <row r="139" spans="2:22" ht="24.75" customHeight="1" thickBot="1" x14ac:dyDescent="0.35">
      <c r="B139" s="8" t="s">
        <v>5</v>
      </c>
      <c r="C139" s="9"/>
      <c r="D139" s="9"/>
      <c r="E139" s="10">
        <f>SUM(E121:E138)</f>
        <v>1108000</v>
      </c>
      <c r="G139" s="8" t="s">
        <v>5</v>
      </c>
      <c r="H139" s="9"/>
      <c r="I139" s="9"/>
      <c r="J139" s="10">
        <f>SUM(J121:J138)</f>
        <v>1513000</v>
      </c>
      <c r="L139" s="15" t="s">
        <v>184</v>
      </c>
      <c r="M139" s="16"/>
      <c r="N139" s="16"/>
      <c r="O139" s="16"/>
      <c r="P139" s="17">
        <f>P120-P138</f>
        <v>3794000</v>
      </c>
      <c r="R139" s="15" t="s">
        <v>184</v>
      </c>
      <c r="S139" s="16"/>
      <c r="T139" s="16"/>
      <c r="U139" s="16"/>
      <c r="V139" s="17">
        <f>V120-V138</f>
        <v>3794000</v>
      </c>
    </row>
  </sheetData>
  <mergeCells count="28">
    <mergeCell ref="AD30:AH31"/>
    <mergeCell ref="B2:E3"/>
    <mergeCell ref="G2:J3"/>
    <mergeCell ref="L2:P3"/>
    <mergeCell ref="R2:V3"/>
    <mergeCell ref="X2:AB3"/>
    <mergeCell ref="AD2:AH3"/>
    <mergeCell ref="B30:E31"/>
    <mergeCell ref="G30:J31"/>
    <mergeCell ref="L30:P31"/>
    <mergeCell ref="R30:V31"/>
    <mergeCell ref="X30:AB31"/>
    <mergeCell ref="X86:AB87"/>
    <mergeCell ref="AD86:AH87"/>
    <mergeCell ref="B58:E59"/>
    <mergeCell ref="G58:J59"/>
    <mergeCell ref="L58:P59"/>
    <mergeCell ref="R58:V59"/>
    <mergeCell ref="X58:AB59"/>
    <mergeCell ref="AD58:AH59"/>
    <mergeCell ref="B114:E115"/>
    <mergeCell ref="G114:J115"/>
    <mergeCell ref="L114:P115"/>
    <mergeCell ref="R114:V115"/>
    <mergeCell ref="B86:E87"/>
    <mergeCell ref="G86:J87"/>
    <mergeCell ref="L86:P87"/>
    <mergeCell ref="R86:V87"/>
  </mergeCells>
  <phoneticPr fontId="1" type="noConversion"/>
  <pageMargins left="0.39370078740157483" right="0.39370078740157483" top="0.39370078740157483" bottom="0.39370078740157483" header="0.31496062992125984" footer="0.31496062992125984"/>
  <pageSetup paperSize="9" scale="30" orientation="landscape" horizontalDpi="300" verticalDpi="300" r:id="rId1"/>
  <rowBreaks count="1" manualBreakCount="1"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(얼리)당일투어</vt:lpstr>
      <vt:lpstr>(얼리)1박 2일</vt:lpstr>
      <vt:lpstr>(얼리)2박 3일</vt:lpstr>
      <vt:lpstr>(얼리)3박 4일</vt:lpstr>
      <vt:lpstr>(정상)당일투어</vt:lpstr>
      <vt:lpstr>(정상)1박 2일</vt:lpstr>
      <vt:lpstr>(정상)2박 3일</vt:lpstr>
      <vt:lpstr>(정상)3박 4일</vt:lpstr>
      <vt:lpstr>'(얼리)당일투어'!Print_Area</vt:lpstr>
      <vt:lpstr>'(정상)당일투어'!Print_Area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TK006</dc:creator>
  <cp:lastModifiedBy>USER</cp:lastModifiedBy>
  <cp:lastPrinted>2024-06-18T02:13:05Z</cp:lastPrinted>
  <dcterms:created xsi:type="dcterms:W3CDTF">2021-10-28T03:01:20Z</dcterms:created>
  <dcterms:modified xsi:type="dcterms:W3CDTF">2025-06-19T09:06:45Z</dcterms:modified>
</cp:coreProperties>
</file>