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나한별\회계자료\3. 정산내역서\"/>
    </mc:Choice>
  </mc:AlternateContent>
  <bookViews>
    <workbookView xWindow="29415" yWindow="1830" windowWidth="21885" windowHeight="12945"/>
  </bookViews>
  <sheets>
    <sheet name="정산서" sheetId="3" r:id="rId1"/>
    <sheet name="영수증 목록" sheetId="4" r:id="rId2"/>
    <sheet name="일정표" sheetId="5" r:id="rId3"/>
  </sheets>
  <definedNames>
    <definedName name="_xlnm.Print_Area" localSheetId="2">일정표!$A$1:$J$29</definedName>
    <definedName name="_xlnm.Print_Area" localSheetId="0">정산서!$A$1:$M$16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J9" i="5"/>
  <c r="I16" i="5" s="1"/>
  <c r="J10" i="5"/>
  <c r="J11" i="5"/>
  <c r="J18" i="5"/>
  <c r="J20" i="5"/>
  <c r="J23" i="5"/>
  <c r="I25" i="5" s="1"/>
  <c r="D8" i="3" l="1"/>
  <c r="L8" i="3"/>
  <c r="D4" i="3"/>
  <c r="D9" i="3"/>
  <c r="D10" i="3"/>
  <c r="D11" i="3"/>
  <c r="D12" i="3"/>
  <c r="L6" i="3"/>
  <c r="D6" i="3" l="1"/>
  <c r="M6" i="3" s="1"/>
  <c r="D7" i="3"/>
  <c r="D5" i="3"/>
  <c r="D13" i="3" l="1"/>
  <c r="D14" i="3"/>
  <c r="L7" i="3"/>
  <c r="M7" i="3" s="1"/>
  <c r="M8" i="3"/>
  <c r="L9" i="3"/>
  <c r="M9" i="3" s="1"/>
  <c r="L10" i="3"/>
  <c r="M10" i="3" s="1"/>
  <c r="L11" i="3"/>
  <c r="M11" i="3" s="1"/>
  <c r="L12" i="3"/>
  <c r="M12" i="3" s="1"/>
  <c r="L13" i="3"/>
  <c r="L14" i="3"/>
  <c r="L5" i="3"/>
  <c r="M5" i="3" s="1"/>
  <c r="L4" i="3"/>
  <c r="D15" i="3" l="1"/>
  <c r="M4" i="3"/>
  <c r="L15" i="3"/>
  <c r="M14" i="3"/>
  <c r="M13" i="3"/>
  <c r="M15" i="3" l="1"/>
  <c r="M16" i="3"/>
  <c r="L16" i="3"/>
</calcChain>
</file>

<file path=xl/comments1.xml><?xml version="1.0" encoding="utf-8"?>
<comments xmlns="http://schemas.openxmlformats.org/spreadsheetml/2006/main">
  <authors>
    <author>USER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3.5%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한우원기탕
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돋움"/>
            <family val="3"/>
            <charset val="129"/>
          </rPr>
          <t>인당</t>
        </r>
        <r>
          <rPr>
            <sz val="9"/>
            <color indexed="81"/>
            <rFont val="Tahoma"/>
            <family val="2"/>
          </rPr>
          <t xml:space="preserve"> : 15,000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구량리철로자전거
</t>
        </r>
        <r>
          <rPr>
            <sz val="9"/>
            <color indexed="81"/>
            <rFont val="Tahoma"/>
            <family val="2"/>
          </rPr>
          <t xml:space="preserve">50,000
</t>
        </r>
        <r>
          <rPr>
            <sz val="9"/>
            <color indexed="81"/>
            <rFont val="돋움"/>
            <family val="3"/>
            <charset val="129"/>
          </rPr>
          <t>오미자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테마터널
</t>
        </r>
        <r>
          <rPr>
            <sz val="9"/>
            <color indexed="81"/>
            <rFont val="Tahoma"/>
            <family val="2"/>
          </rPr>
          <t xml:space="preserve">24,000
ATV
178,200
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프랭크버거
</t>
        </r>
        <r>
          <rPr>
            <sz val="9"/>
            <color indexed="81"/>
            <rFont val="Tahoma"/>
            <family val="2"/>
          </rPr>
          <t>12,600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쌈밥정식
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돋움"/>
            <family val="3"/>
            <charset val="129"/>
          </rPr>
          <t>인당</t>
        </r>
        <r>
          <rPr>
            <sz val="9"/>
            <color indexed="81"/>
            <rFont val="Tahoma"/>
            <family val="2"/>
          </rPr>
          <t xml:space="preserve"> 12,000</t>
        </r>
        <r>
          <rPr>
            <sz val="9"/>
            <color indexed="81"/>
            <rFont val="돋움"/>
            <family val="3"/>
            <charset val="129"/>
          </rPr>
          <t>원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짚라인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문경
</t>
        </r>
        <r>
          <rPr>
            <sz val="9"/>
            <color indexed="81"/>
            <rFont val="Tahoma"/>
            <family val="2"/>
          </rPr>
          <t>176,000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쌈밥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정식</t>
        </r>
        <r>
          <rPr>
            <sz val="9"/>
            <color indexed="81"/>
            <rFont val="Tahoma"/>
            <family val="2"/>
          </rPr>
          <t xml:space="preserve"> 12,000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체험비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지원금</t>
        </r>
        <r>
          <rPr>
            <sz val="9"/>
            <color indexed="81"/>
            <rFont val="Tahoma"/>
            <family val="2"/>
          </rPr>
          <t xml:space="preserve"> 480,000
</t>
        </r>
        <r>
          <rPr>
            <sz val="9"/>
            <color indexed="81"/>
            <rFont val="돋움"/>
            <family val="3"/>
            <charset val="129"/>
          </rPr>
          <t>차량임대지원금</t>
        </r>
        <r>
          <rPr>
            <sz val="9"/>
            <color indexed="81"/>
            <rFont val="Tahoma"/>
            <family val="2"/>
          </rPr>
          <t xml:space="preserve"> 600,000
</t>
        </r>
        <r>
          <rPr>
            <sz val="9"/>
            <color indexed="81"/>
            <rFont val="돋움"/>
            <family val="3"/>
            <charset val="129"/>
          </rPr>
          <t>유치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지원금</t>
        </r>
        <r>
          <rPr>
            <sz val="9"/>
            <color indexed="81"/>
            <rFont val="Tahoma"/>
            <family val="2"/>
          </rPr>
          <t xml:space="preserve"> 288,000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환율</t>
        </r>
        <r>
          <rPr>
            <sz val="9"/>
            <color indexed="81"/>
            <rFont val="Tahoma"/>
            <family val="2"/>
          </rPr>
          <t xml:space="preserve"> : 1,399</t>
        </r>
      </text>
    </comment>
  </commentList>
</comments>
</file>

<file path=xl/sharedStrings.xml><?xml version="1.0" encoding="utf-8"?>
<sst xmlns="http://schemas.openxmlformats.org/spreadsheetml/2006/main" count="85" uniqueCount="77">
  <si>
    <t>날짜</t>
    <phoneticPr fontId="1" type="noConversion"/>
  </si>
  <si>
    <t>매출액</t>
    <phoneticPr fontId="1" type="noConversion"/>
  </si>
  <si>
    <t>영업이익</t>
    <phoneticPr fontId="1" type="noConversion"/>
  </si>
  <si>
    <t>소계</t>
    <phoneticPr fontId="1" type="noConversion"/>
  </si>
  <si>
    <t>합계</t>
    <phoneticPr fontId="1" type="noConversion"/>
  </si>
  <si>
    <t>매입액(지상비)</t>
    <phoneticPr fontId="1" type="noConversion"/>
  </si>
  <si>
    <t>입장권</t>
    <phoneticPr fontId="1" type="noConversion"/>
  </si>
  <si>
    <t>인센티브</t>
    <phoneticPr fontId="1" type="noConversion"/>
  </si>
  <si>
    <t>(영업이익 *10%)</t>
    <phoneticPr fontId="1" type="noConversion"/>
  </si>
  <si>
    <t>지역</t>
    <phoneticPr fontId="1" type="noConversion"/>
  </si>
  <si>
    <t>8월 16일</t>
    <phoneticPr fontId="1" type="noConversion"/>
  </si>
  <si>
    <t>8월 17일</t>
    <phoneticPr fontId="1" type="noConversion"/>
  </si>
  <si>
    <t>서울문경</t>
    <phoneticPr fontId="1" type="noConversion"/>
  </si>
  <si>
    <t>문경수원서울</t>
    <phoneticPr fontId="1" type="noConversion"/>
  </si>
  <si>
    <t>지원금</t>
    <phoneticPr fontId="1" type="noConversion"/>
  </si>
  <si>
    <t>경상북도문화관광공사</t>
    <phoneticPr fontId="1" type="noConversion"/>
  </si>
  <si>
    <t>드라이빙가이드</t>
    <phoneticPr fontId="1" type="noConversion"/>
  </si>
  <si>
    <t>PG사 수수료 (NICE)</t>
    <phoneticPr fontId="1" type="noConversion"/>
  </si>
  <si>
    <t>고객 식대</t>
    <phoneticPr fontId="1" type="noConversion"/>
  </si>
  <si>
    <t>매출(카드결제)</t>
    <phoneticPr fontId="1" type="noConversion"/>
  </si>
  <si>
    <t>2025.08.16 - 2025.08.17/ TW - CHEN JUNG LI 손익계산표(영업이익) / 8명</t>
    <phoneticPr fontId="1" type="noConversion"/>
  </si>
  <si>
    <t>1일차 철로 자전거</t>
    <phoneticPr fontId="1" type="noConversion"/>
  </si>
  <si>
    <t>1일차 중식</t>
    <phoneticPr fontId="1" type="noConversion"/>
  </si>
  <si>
    <t>1일차 오미자 테마 터널</t>
    <phoneticPr fontId="1" type="noConversion"/>
  </si>
  <si>
    <t>2일차 짚라인 문경</t>
    <phoneticPr fontId="1" type="noConversion"/>
  </si>
  <si>
    <t>1일차 가이드 중식</t>
    <phoneticPr fontId="1" type="noConversion"/>
  </si>
  <si>
    <t>1일차 ATV</t>
    <phoneticPr fontId="1" type="noConversion"/>
  </si>
  <si>
    <t>2일차 중식(가이드 포함)</t>
    <phoneticPr fontId="1" type="noConversion"/>
  </si>
  <si>
    <t>문경 새재도립공원에서 세트장+공원안에 셔틀버스 비용 다 불포함
손님들 필요하시면 직접 결재 필수
세트장 2,000원/명 ,셔틀버스 편도2,000원/명</t>
    <phoneticPr fontId="1" type="noConversion"/>
  </si>
  <si>
    <t>TK 회사카드로 결제필요</t>
    <phoneticPr fontId="1" type="noConversion"/>
  </si>
  <si>
    <t>소계</t>
    <phoneticPr fontId="1" type="noConversion"/>
  </si>
  <si>
    <t>문경새재도립공원 주차요금</t>
    <phoneticPr fontId="1" type="noConversion"/>
  </si>
  <si>
    <t>18:00 - 18:00   위코스테이 남산도착 투어종료</t>
    <phoneticPr fontId="1" type="noConversion"/>
  </si>
  <si>
    <t>15:00 - 17:00   스타필드 수원(별마당도서관) / 주차비 6시간 이내 무료
경기 수원시 장안구 정자동 111-14 / 1833-9001</t>
    <phoneticPr fontId="1" type="noConversion"/>
  </si>
  <si>
    <t>현장 결제</t>
  </si>
  <si>
    <r>
      <t xml:space="preserve">11:30 - 12:30   중식- 백두산가든 / -쌈밥정식: 1인분 12,000원  </t>
    </r>
    <r>
      <rPr>
        <sz val="18"/>
        <color rgb="FFFF0000"/>
        <rFont val="맑은 고딕"/>
        <family val="3"/>
        <charset val="129"/>
        <scheme val="minor"/>
      </rPr>
      <t xml:space="preserve">(포함) (현장 결제) </t>
    </r>
    <r>
      <rPr>
        <sz val="18"/>
        <color theme="1"/>
        <rFont val="맑은 고딕"/>
        <family val="3"/>
        <charset val="129"/>
        <scheme val="minor"/>
      </rPr>
      <t xml:space="preserve">
경북 문경시 문경읍 새재로 869</t>
    </r>
    <r>
      <rPr>
        <b/>
        <sz val="18"/>
        <color theme="1"/>
        <rFont val="맑은 고딕"/>
        <family val="3"/>
        <charset val="129"/>
        <scheme val="minor"/>
      </rPr>
      <t xml:space="preserve"> / 054-571-4545</t>
    </r>
    <phoneticPr fontId="1" type="noConversion"/>
  </si>
  <si>
    <r>
      <t xml:space="preserve">10:30 - 11:30   문경 새재도립공원 </t>
    </r>
    <r>
      <rPr>
        <sz val="18"/>
        <color rgb="FFFF0000"/>
        <rFont val="맑은 고딕"/>
        <family val="3"/>
        <charset val="129"/>
        <scheme val="minor"/>
      </rPr>
      <t>(세트장/셔틀버스 불포함)&lt;사진촬영필수&gt;
경북 문경시 문경읍 새재로 932</t>
    </r>
    <phoneticPr fontId="1" type="noConversion"/>
  </si>
  <si>
    <t xml:space="preserve">예약완료
현장 결제  </t>
    <phoneticPr fontId="1" type="noConversion"/>
  </si>
  <si>
    <r>
      <rPr>
        <sz val="18"/>
        <color theme="1"/>
        <rFont val="Microsoft JhengHei"/>
        <family val="3"/>
        <charset val="136"/>
      </rPr>
      <t xml:space="preserve">09:00 - 10:00   </t>
    </r>
    <r>
      <rPr>
        <sz val="18"/>
        <color theme="1"/>
        <rFont val="맑은 고딕"/>
        <family val="3"/>
        <charset val="129"/>
        <scheme val="minor"/>
      </rPr>
      <t>짚라인</t>
    </r>
    <r>
      <rPr>
        <sz val="18"/>
        <color theme="1"/>
        <rFont val="Microsoft JhengHei"/>
        <family val="3"/>
      </rPr>
      <t xml:space="preserve"> </t>
    </r>
    <r>
      <rPr>
        <sz val="18"/>
        <color theme="1"/>
        <rFont val="맑은 고딕"/>
        <family val="3"/>
        <charset val="129"/>
        <scheme val="minor"/>
      </rPr>
      <t>문경</t>
    </r>
    <r>
      <rPr>
        <sz val="18"/>
        <color rgb="FFFF0000"/>
        <rFont val="Microsoft JhengHei"/>
        <family val="3"/>
      </rPr>
      <t>(8.9</t>
    </r>
    <r>
      <rPr>
        <sz val="18"/>
        <color rgb="FFFF0000"/>
        <rFont val="맑은 고딕"/>
        <family val="3"/>
        <charset val="129"/>
        <scheme val="minor"/>
      </rPr>
      <t>코스</t>
    </r>
    <r>
      <rPr>
        <sz val="18"/>
        <color rgb="FFFF0000"/>
        <rFont val="Microsoft JhengHei"/>
        <family val="3"/>
      </rPr>
      <t>) /  (</t>
    </r>
    <r>
      <rPr>
        <sz val="18"/>
        <color rgb="FFFF0000"/>
        <rFont val="맑은 고딕"/>
        <family val="3"/>
        <charset val="129"/>
        <scheme val="minor"/>
      </rPr>
      <t>포함</t>
    </r>
    <r>
      <rPr>
        <sz val="18"/>
        <color rgb="FFFF0000"/>
        <rFont val="Microsoft JhengHei"/>
        <family val="3"/>
      </rPr>
      <t>)  &lt;</t>
    </r>
    <r>
      <rPr>
        <sz val="18"/>
        <color rgb="FFFF0000"/>
        <rFont val="맑은 고딕"/>
        <family val="3"/>
        <charset val="129"/>
      </rPr>
      <t>★</t>
    </r>
    <r>
      <rPr>
        <sz val="18"/>
        <color rgb="FFFF0000"/>
        <rFont val="맑은 고딕"/>
        <family val="3"/>
        <charset val="129"/>
        <scheme val="minor"/>
      </rPr>
      <t>사진촬영필수</t>
    </r>
    <r>
      <rPr>
        <sz val="18"/>
        <color rgb="FFFF0000"/>
        <rFont val="맑은 고딕"/>
        <family val="3"/>
        <charset val="129"/>
      </rPr>
      <t>★</t>
    </r>
    <r>
      <rPr>
        <sz val="18"/>
        <color rgb="FFFF0000"/>
        <rFont val="Microsoft JhengHei"/>
        <family val="3"/>
      </rPr>
      <t xml:space="preserve">&gt; </t>
    </r>
    <r>
      <rPr>
        <sz val="18"/>
        <color theme="1"/>
        <rFont val="Microsoft JhengHei"/>
        <family val="3"/>
      </rPr>
      <t xml:space="preserve">
</t>
    </r>
    <r>
      <rPr>
        <sz val="18"/>
        <color theme="1"/>
        <rFont val="맑은 고딕"/>
        <family val="3"/>
        <charset val="129"/>
        <scheme val="minor"/>
      </rPr>
      <t>경북</t>
    </r>
    <r>
      <rPr>
        <sz val="18"/>
        <color theme="1"/>
        <rFont val="Microsoft JhengHei"/>
        <family val="3"/>
      </rPr>
      <t xml:space="preserve"> </t>
    </r>
    <r>
      <rPr>
        <sz val="18"/>
        <color theme="1"/>
        <rFont val="맑은 고딕"/>
        <family val="3"/>
        <charset val="129"/>
        <scheme val="minor"/>
      </rPr>
      <t>문경시</t>
    </r>
    <r>
      <rPr>
        <sz val="18"/>
        <color theme="1"/>
        <rFont val="Microsoft JhengHei"/>
        <family val="3"/>
      </rPr>
      <t xml:space="preserve"> </t>
    </r>
    <r>
      <rPr>
        <sz val="18"/>
        <color theme="1"/>
        <rFont val="맑은 고딕"/>
        <family val="3"/>
        <charset val="129"/>
        <scheme val="minor"/>
      </rPr>
      <t>불정길</t>
    </r>
    <r>
      <rPr>
        <sz val="18"/>
        <color theme="1"/>
        <rFont val="Microsoft JhengHei"/>
        <family val="3"/>
      </rPr>
      <t xml:space="preserve"> 174 / 02-1588-5219 </t>
    </r>
    <phoneticPr fontId="1" type="noConversion"/>
  </si>
  <si>
    <t>08:30 - 08:30   자유조식</t>
    <phoneticPr fontId="1" type="noConversion"/>
  </si>
  <si>
    <t>DAY 2</t>
    <phoneticPr fontId="1" type="noConversion"/>
  </si>
  <si>
    <t>결제 완료</t>
    <phoneticPr fontId="1" type="noConversion"/>
  </si>
  <si>
    <t xml:space="preserve">예약완료  </t>
  </si>
  <si>
    <t>객실: 글램핑* 2 (손님)</t>
    <phoneticPr fontId="1" type="noConversion"/>
  </si>
  <si>
    <r>
      <t>16:</t>
    </r>
    <r>
      <rPr>
        <sz val="18"/>
        <color theme="1"/>
        <rFont val="Microsoft JhengHei"/>
        <family val="3"/>
        <charset val="136"/>
      </rPr>
      <t>3</t>
    </r>
    <r>
      <rPr>
        <sz val="18"/>
        <color theme="1"/>
        <rFont val="맑은 고딕"/>
        <family val="3"/>
        <charset val="129"/>
        <scheme val="minor"/>
      </rPr>
      <t>0 - 16:</t>
    </r>
    <r>
      <rPr>
        <sz val="18"/>
        <color theme="1"/>
        <rFont val="Microsoft JhengHei"/>
        <family val="3"/>
        <charset val="136"/>
      </rPr>
      <t>3</t>
    </r>
    <r>
      <rPr>
        <sz val="18"/>
        <color theme="1"/>
        <rFont val="맑은 고딕"/>
        <family val="3"/>
        <charset val="129"/>
        <scheme val="minor"/>
      </rPr>
      <t xml:space="preserve">0  문경 더모스트글램핑 체크인 </t>
    </r>
    <r>
      <rPr>
        <sz val="18"/>
        <color rgb="FFFF0000"/>
        <rFont val="맑은 고딕"/>
        <family val="3"/>
        <charset val="129"/>
        <scheme val="minor"/>
      </rPr>
      <t xml:space="preserve">(예약완료) </t>
    </r>
    <r>
      <rPr>
        <sz val="18"/>
        <color theme="1"/>
        <rFont val="맑은 고딕"/>
        <family val="3"/>
        <charset val="129"/>
        <scheme val="minor"/>
      </rPr>
      <t xml:space="preserve">
주소: 경경북 문경시 문경읍 문경대로 2259-9 (054-572-1300)</t>
    </r>
    <phoneticPr fontId="1" type="noConversion"/>
  </si>
  <si>
    <r>
      <rPr>
        <sz val="18"/>
        <color theme="1"/>
        <rFont val="Microsoft JhengHei"/>
        <family val="3"/>
        <charset val="136"/>
      </rPr>
      <t xml:space="preserve">15:00 - 16:00 </t>
    </r>
    <r>
      <rPr>
        <sz val="18"/>
        <color theme="1"/>
        <rFont val="맑은 고딕"/>
        <family val="3"/>
        <charset val="129"/>
      </rPr>
      <t xml:space="preserve">하나로마트 문경농협본점 저녁식재료 구매 </t>
    </r>
    <r>
      <rPr>
        <sz val="18"/>
        <color rgb="FFFF0000"/>
        <rFont val="맑은 고딕"/>
        <family val="3"/>
        <charset val="129"/>
      </rPr>
      <t>(불포함) (손님 직접결제)</t>
    </r>
    <r>
      <rPr>
        <sz val="18"/>
        <color theme="1"/>
        <rFont val="맑은 고딕"/>
        <family val="3"/>
        <charset val="136"/>
      </rPr>
      <t xml:space="preserve">
경북 문경시 문경읍 새재로 430 / 054-572-3642
</t>
    </r>
    <phoneticPr fontId="1" type="noConversion"/>
  </si>
  <si>
    <t>TK회사 정산</t>
    <phoneticPr fontId="1" type="noConversion"/>
  </si>
  <si>
    <r>
      <t>14:00 - 15:</t>
    </r>
    <r>
      <rPr>
        <sz val="18"/>
        <color theme="1"/>
        <rFont val="Microsoft JhengHei"/>
        <family val="3"/>
        <charset val="136"/>
      </rPr>
      <t>0</t>
    </r>
    <r>
      <rPr>
        <sz val="18"/>
        <color theme="1"/>
        <rFont val="맑은 고딕"/>
        <family val="3"/>
        <charset val="129"/>
        <scheme val="minor"/>
      </rPr>
      <t>0   문경산악바이크 체험(ATV) /</t>
    </r>
    <r>
      <rPr>
        <sz val="18"/>
        <color rgb="FFFF0000"/>
        <rFont val="맑은 고딕"/>
        <family val="3"/>
        <charset val="129"/>
        <scheme val="minor"/>
      </rPr>
      <t xml:space="preserve"> 성인1+성인1 동승(1회차)*2  성인1(1회차)*4 &lt;★사진촬영필수★&gt;</t>
    </r>
    <r>
      <rPr>
        <sz val="18"/>
        <color theme="1"/>
        <rFont val="맑은 고딕"/>
        <family val="3"/>
        <charset val="129"/>
        <scheme val="minor"/>
      </rPr>
      <t xml:space="preserve">
경북 문경시 마성면 진남3길 6 문경레저투어 / 0507-1351-3912 </t>
    </r>
    <phoneticPr fontId="1" type="noConversion"/>
  </si>
  <si>
    <r>
      <t xml:space="preserve">12:40 - 13:30   문경 오미자 테마터널  </t>
    </r>
    <r>
      <rPr>
        <sz val="18"/>
        <color rgb="FFFF0000"/>
        <rFont val="맑은 고딕"/>
        <family val="3"/>
        <charset val="129"/>
        <scheme val="minor"/>
      </rPr>
      <t xml:space="preserve">(포함) (현장 결제)  &lt;★사진촬영필수★&gt; </t>
    </r>
    <r>
      <rPr>
        <sz val="18"/>
        <color theme="1"/>
        <rFont val="맑은 고딕"/>
        <family val="3"/>
        <charset val="129"/>
        <scheme val="minor"/>
      </rPr>
      <t xml:space="preserve">
경북 문경시 마성면 문경대로 1356-1 / 054-554-5212</t>
    </r>
    <phoneticPr fontId="1" type="noConversion"/>
  </si>
  <si>
    <r>
      <t xml:space="preserve">11:30 - 12:30  중식-약돌한우프라자 / -한우원기탕 (점심특선): 1인분 15,000원  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</t>
    </r>
    <r>
      <rPr>
        <sz val="18"/>
        <color theme="1"/>
        <rFont val="맑은 고딕"/>
        <family val="3"/>
        <charset val="129"/>
        <scheme val="minor"/>
      </rPr>
      <t xml:space="preserve">
경북 문경시 호계면 문경대로 1024 / 054-554-7401</t>
    </r>
    <phoneticPr fontId="1" type="noConversion"/>
  </si>
  <si>
    <r>
      <t xml:space="preserve">10:00 - 11:10   구랑리철로자전거 ★눈물의 여왕 촬영지 / 4인승 * 2 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 &lt;★사진촬영필수★&gt; </t>
    </r>
    <r>
      <rPr>
        <sz val="18"/>
        <color theme="1"/>
        <rFont val="맑은 고딕"/>
        <family val="3"/>
        <charset val="129"/>
        <scheme val="minor"/>
      </rPr>
      <t xml:space="preserve">
경북 문경시 마성면 진남1길 155 진남역 / 054-571-4200 (구량리역 공사중)</t>
    </r>
    <phoneticPr fontId="1" type="noConversion"/>
  </si>
  <si>
    <t>07:00 - 07:00   위코스테이 남산</t>
    <phoneticPr fontId="1" type="noConversion"/>
  </si>
  <si>
    <t>DAY 1</t>
    <phoneticPr fontId="1" type="noConversion"/>
  </si>
  <si>
    <t>합계</t>
    <phoneticPr fontId="1" type="noConversion"/>
  </si>
  <si>
    <t>07:00   홍대입구역 8번출구</t>
    <phoneticPr fontId="1" type="noConversion"/>
  </si>
  <si>
    <t>TW</t>
    <phoneticPr fontId="1" type="noConversion"/>
  </si>
  <si>
    <t>(line) 0937089476</t>
    <phoneticPr fontId="1" type="noConversion"/>
  </si>
  <si>
    <t>+886 0937089476</t>
    <phoneticPr fontId="1" type="noConversion"/>
  </si>
  <si>
    <t>CHEN JUNG LI</t>
    <phoneticPr fontId="1" type="noConversion"/>
  </si>
  <si>
    <t>2025-08-16(토)</t>
    <phoneticPr fontId="1" type="noConversion"/>
  </si>
  <si>
    <t>TK</t>
    <phoneticPr fontId="1" type="noConversion"/>
  </si>
  <si>
    <t>행사명</t>
  </si>
  <si>
    <t>소인</t>
    <phoneticPr fontId="1" type="noConversion"/>
  </si>
  <si>
    <t>대인</t>
  </si>
  <si>
    <t>국적</t>
  </si>
  <si>
    <t>SNS</t>
  </si>
  <si>
    <t>연락처</t>
  </si>
  <si>
    <t>고객명</t>
  </si>
  <si>
    <t>사용일</t>
  </si>
  <si>
    <t>거래처</t>
  </si>
  <si>
    <t>No.</t>
  </si>
  <si>
    <t>2025.08.16-17 문경 액티비티와 자연힐링 글램핑 1박 2일투어</t>
    <phoneticPr fontId="1" type="noConversion"/>
  </si>
  <si>
    <t>가이드 숙박</t>
    <phoneticPr fontId="1" type="noConversion"/>
  </si>
  <si>
    <t>가이드식대</t>
    <phoneticPr fontId="1" type="noConversion"/>
  </si>
  <si>
    <t>객실</t>
    <phoneticPr fontId="1" type="noConversion"/>
  </si>
  <si>
    <t>달러 입금(1,784$)</t>
    <phoneticPr fontId="1" type="noConversion"/>
  </si>
  <si>
    <t>2025년8월22일_담당자: 진사여 매니저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</si>
</sst>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3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20"/>
      <color theme="1"/>
      <name val="맑은 고딕"/>
      <family val="2"/>
      <charset val="129"/>
      <scheme val="minor"/>
    </font>
    <font>
      <sz val="16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36"/>
      <scheme val="minor"/>
    </font>
    <font>
      <sz val="18"/>
      <color theme="1"/>
      <name val="Microsoft JhengHei"/>
      <family val="3"/>
      <charset val="136"/>
    </font>
    <font>
      <sz val="18"/>
      <color theme="1"/>
      <name val="Microsoft JhengHei"/>
      <family val="3"/>
    </font>
    <font>
      <sz val="18"/>
      <color rgb="FFFF0000"/>
      <name val="Microsoft JhengHei"/>
      <family val="3"/>
    </font>
    <font>
      <sz val="18"/>
      <color rgb="FFFF0000"/>
      <name val="맑은 고딕"/>
      <family val="3"/>
      <charset val="129"/>
    </font>
    <font>
      <sz val="18"/>
      <color theme="1"/>
      <name val="맑은 고딕"/>
      <family val="3"/>
      <charset val="136"/>
    </font>
    <font>
      <sz val="18"/>
      <color theme="1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2">
    <xf numFmtId="0" fontId="0" fillId="0" borderId="0">
      <alignment vertical="center"/>
    </xf>
    <xf numFmtId="0" fontId="5" fillId="7" borderId="0" applyNumberFormat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6" borderId="3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76" fontId="0" fillId="5" borderId="17" xfId="0" applyNumberFormat="1" applyFill="1" applyBorder="1" applyAlignment="1">
      <alignment horizontal="center" vertical="center"/>
    </xf>
    <xf numFmtId="176" fontId="0" fillId="5" borderId="16" xfId="0" applyNumberForma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0" fillId="5" borderId="18" xfId="0" applyNumberForma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6" fontId="0" fillId="8" borderId="1" xfId="0" applyNumberFormat="1" applyFill="1" applyBorder="1" applyAlignment="1">
      <alignment horizontal="center" vertical="center"/>
    </xf>
    <xf numFmtId="176" fontId="7" fillId="8" borderId="1" xfId="0" applyNumberFormat="1" applyFont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76" fontId="0" fillId="9" borderId="17" xfId="0" applyNumberFormat="1" applyFill="1" applyBorder="1" applyAlignment="1">
      <alignment horizontal="center" vertical="center"/>
    </xf>
    <xf numFmtId="176" fontId="0" fillId="9" borderId="18" xfId="0" applyNumberFormat="1" applyFill="1" applyBorder="1" applyAlignment="1">
      <alignment horizontal="center" vertical="center"/>
    </xf>
    <xf numFmtId="176" fontId="0" fillId="9" borderId="16" xfId="0" applyNumberFormat="1" applyFill="1" applyBorder="1" applyAlignment="1">
      <alignment horizontal="center" vertical="center"/>
    </xf>
    <xf numFmtId="177" fontId="0" fillId="9" borderId="19" xfId="0" applyNumberFormat="1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176" fontId="0" fillId="10" borderId="7" xfId="0" applyNumberFormat="1" applyFill="1" applyBorder="1" applyAlignment="1">
      <alignment horizontal="center" vertical="center"/>
    </xf>
    <xf numFmtId="176" fontId="0" fillId="10" borderId="3" xfId="0" applyNumberFormat="1" applyFill="1" applyBorder="1" applyAlignment="1">
      <alignment horizontal="center" vertical="center"/>
    </xf>
    <xf numFmtId="176" fontId="7" fillId="10" borderId="3" xfId="0" applyNumberFormat="1" applyFont="1" applyFill="1" applyBorder="1" applyAlignment="1">
      <alignment horizontal="center" vertical="center"/>
    </xf>
    <xf numFmtId="176" fontId="5" fillId="6" borderId="7" xfId="1" applyNumberFormat="1" applyFill="1" applyBorder="1" applyAlignment="1">
      <alignment horizontal="center" vertical="center"/>
    </xf>
    <xf numFmtId="176" fontId="5" fillId="6" borderId="3" xfId="1" applyNumberFormat="1" applyFill="1" applyBorder="1" applyAlignment="1">
      <alignment horizontal="center" vertical="center"/>
    </xf>
    <xf numFmtId="176" fontId="7" fillId="6" borderId="3" xfId="0" applyNumberFormat="1" applyFont="1" applyFill="1" applyBorder="1" applyAlignment="1">
      <alignment horizontal="center" vertical="center"/>
    </xf>
    <xf numFmtId="177" fontId="8" fillId="0" borderId="13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/>
    </xf>
    <xf numFmtId="176" fontId="9" fillId="5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0" fillId="9" borderId="20" xfId="0" applyNumberFormat="1" applyFill="1" applyBorder="1" applyAlignment="1">
      <alignment vertical="center"/>
    </xf>
    <xf numFmtId="176" fontId="0" fillId="9" borderId="19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>
      <alignment vertical="center"/>
    </xf>
    <xf numFmtId="176" fontId="14" fillId="8" borderId="0" xfId="0" applyNumberFormat="1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176" fontId="17" fillId="6" borderId="28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176" fontId="17" fillId="0" borderId="37" xfId="0" applyNumberFormat="1" applyFont="1" applyBorder="1" applyAlignment="1">
      <alignment horizontal="center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176" fontId="13" fillId="0" borderId="0" xfId="0" applyNumberFormat="1" applyFont="1">
      <alignment vertical="center"/>
    </xf>
    <xf numFmtId="176" fontId="17" fillId="0" borderId="41" xfId="0" applyNumberFormat="1" applyFont="1" applyBorder="1" applyAlignment="1">
      <alignment horizontal="center" vertical="center" wrapText="1"/>
    </xf>
    <xf numFmtId="176" fontId="17" fillId="0" borderId="33" xfId="0" applyNumberFormat="1" applyFont="1" applyBorder="1" applyAlignment="1">
      <alignment horizontal="center" vertical="center" wrapText="1"/>
    </xf>
    <xf numFmtId="0" fontId="27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28" fillId="11" borderId="50" xfId="0" applyFont="1" applyFill="1" applyBorder="1" applyAlignment="1">
      <alignment vertical="center" wrapText="1"/>
    </xf>
    <xf numFmtId="0" fontId="28" fillId="0" borderId="0" xfId="0" applyFont="1">
      <alignment vertical="center"/>
    </xf>
    <xf numFmtId="0" fontId="28" fillId="0" borderId="50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53" xfId="0" quotePrefix="1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30" fillId="12" borderId="50" xfId="0" applyFont="1" applyFill="1" applyBorder="1" applyAlignment="1">
      <alignment horizontal="center" vertical="center" wrapText="1"/>
    </xf>
    <xf numFmtId="176" fontId="0" fillId="8" borderId="6" xfId="0" applyNumberForma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0" fillId="9" borderId="20" xfId="0" applyNumberFormat="1" applyFill="1" applyBorder="1" applyAlignment="1">
      <alignment horizontal="center" vertical="center"/>
    </xf>
    <xf numFmtId="177" fontId="9" fillId="13" borderId="19" xfId="0" applyNumberFormat="1" applyFont="1" applyFill="1" applyBorder="1" applyAlignment="1">
      <alignment horizontal="center" vertical="center"/>
    </xf>
    <xf numFmtId="176" fontId="0" fillId="5" borderId="15" xfId="0" applyNumberForma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32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11" borderId="50" xfId="0" applyFont="1" applyFill="1" applyBorder="1" applyAlignment="1">
      <alignment horizontal="right" vertical="center" wrapText="1" indent="1"/>
    </xf>
    <xf numFmtId="0" fontId="16" fillId="11" borderId="45" xfId="0" applyFont="1" applyFill="1" applyBorder="1" applyAlignment="1">
      <alignment horizontal="center" vertical="center"/>
    </xf>
    <xf numFmtId="0" fontId="16" fillId="11" borderId="36" xfId="0" applyFont="1" applyFill="1" applyBorder="1" applyAlignment="1">
      <alignment horizontal="center" vertical="center"/>
    </xf>
    <xf numFmtId="0" fontId="16" fillId="11" borderId="31" xfId="0" applyFont="1" applyFill="1" applyBorder="1" applyAlignment="1">
      <alignment horizontal="center" vertical="center"/>
    </xf>
    <xf numFmtId="0" fontId="29" fillId="11" borderId="52" xfId="0" applyFont="1" applyFill="1" applyBorder="1" applyAlignment="1">
      <alignment horizontal="center" vertical="center" wrapText="1"/>
    </xf>
    <xf numFmtId="0" fontId="29" fillId="11" borderId="51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176" fontId="17" fillId="0" borderId="44" xfId="0" applyNumberFormat="1" applyFont="1" applyBorder="1" applyAlignment="1">
      <alignment horizontal="center" vertical="center" wrapText="1"/>
    </xf>
    <xf numFmtId="176" fontId="17" fillId="0" borderId="49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76" fontId="17" fillId="6" borderId="27" xfId="0" applyNumberFormat="1" applyFont="1" applyFill="1" applyBorder="1" applyAlignment="1">
      <alignment horizontal="center" vertical="center" wrapText="1"/>
    </xf>
    <xf numFmtId="176" fontId="17" fillId="6" borderId="26" xfId="0" applyNumberFormat="1" applyFont="1" applyFill="1" applyBorder="1" applyAlignment="1">
      <alignment horizontal="center" vertical="center" wrapText="1"/>
    </xf>
    <xf numFmtId="176" fontId="17" fillId="0" borderId="33" xfId="0" applyNumberFormat="1" applyFont="1" applyBorder="1" applyAlignment="1">
      <alignment horizontal="center" vertical="center" wrapText="1"/>
    </xf>
    <xf numFmtId="176" fontId="17" fillId="0" borderId="32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right" vertical="center" wrapText="1"/>
    </xf>
    <xf numFmtId="0" fontId="15" fillId="0" borderId="30" xfId="0" applyFont="1" applyBorder="1" applyAlignment="1">
      <alignment horizontal="right" vertical="center" wrapText="1"/>
    </xf>
    <xf numFmtId="0" fontId="15" fillId="0" borderId="29" xfId="0" applyFont="1" applyBorder="1" applyAlignment="1">
      <alignment horizontal="righ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0" fontId="15" fillId="0" borderId="46" xfId="0" applyFont="1" applyBorder="1" applyAlignment="1">
      <alignment horizontal="right" vertical="center" wrapText="1"/>
    </xf>
    <xf numFmtId="0" fontId="20" fillId="0" borderId="33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top" wrapText="1"/>
    </xf>
    <xf numFmtId="0" fontId="25" fillId="0" borderId="35" xfId="0" applyFont="1" applyBorder="1" applyAlignment="1">
      <alignment horizontal="left" vertical="top" wrapText="1"/>
    </xf>
    <xf numFmtId="0" fontId="25" fillId="0" borderId="34" xfId="0" applyFont="1" applyBorder="1" applyAlignment="1">
      <alignment horizontal="left" vertical="top" wrapText="1"/>
    </xf>
  </cellXfs>
  <cellStyles count="2">
    <cellStyle name="20% - 강조색2" xfId="1" builtinId="34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57150</xdr:rowOff>
    </xdr:from>
    <xdr:to>
      <xdr:col>3</xdr:col>
      <xdr:colOff>305325</xdr:colOff>
      <xdr:row>52</xdr:row>
      <xdr:rowOff>172402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391025"/>
          <a:ext cx="3762900" cy="6820852"/>
        </a:xfrm>
        <a:prstGeom prst="rect">
          <a:avLst/>
        </a:prstGeom>
      </xdr:spPr>
    </xdr:pic>
    <xdr:clientData/>
  </xdr:twoCellAnchor>
  <xdr:twoCellAnchor editAs="oneCell">
    <xdr:from>
      <xdr:col>3</xdr:col>
      <xdr:colOff>914400</xdr:colOff>
      <xdr:row>20</xdr:row>
      <xdr:rowOff>47625</xdr:rowOff>
    </xdr:from>
    <xdr:to>
      <xdr:col>10</xdr:col>
      <xdr:colOff>694213</xdr:colOff>
      <xdr:row>53</xdr:row>
      <xdr:rowOff>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71975" y="4381500"/>
          <a:ext cx="6552088" cy="6867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180975</xdr:rowOff>
    </xdr:from>
    <xdr:to>
      <xdr:col>6</xdr:col>
      <xdr:colOff>39065</xdr:colOff>
      <xdr:row>64</xdr:row>
      <xdr:rowOff>162215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639550"/>
          <a:ext cx="6916115" cy="207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447675</xdr:colOff>
      <xdr:row>20</xdr:row>
      <xdr:rowOff>85725</xdr:rowOff>
    </xdr:from>
    <xdr:to>
      <xdr:col>15</xdr:col>
      <xdr:colOff>75749</xdr:colOff>
      <xdr:row>48</xdr:row>
      <xdr:rowOff>199277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53875" y="4419600"/>
          <a:ext cx="3609524" cy="59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684608</xdr:colOff>
      <xdr:row>40</xdr:row>
      <xdr:rowOff>9923</xdr:rowOff>
    </xdr:from>
    <xdr:to>
      <xdr:col>14</xdr:col>
      <xdr:colOff>267890</xdr:colOff>
      <xdr:row>61</xdr:row>
      <xdr:rowOff>888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4" y="7927579"/>
          <a:ext cx="4375547" cy="43665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8758</xdr:rowOff>
    </xdr:from>
    <xdr:to>
      <xdr:col>5</xdr:col>
      <xdr:colOff>677309</xdr:colOff>
      <xdr:row>60</xdr:row>
      <xdr:rowOff>204582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926414"/>
          <a:ext cx="4100356" cy="4363012"/>
        </a:xfrm>
        <a:prstGeom prst="rect">
          <a:avLst/>
        </a:prstGeom>
      </xdr:spPr>
    </xdr:pic>
    <xdr:clientData/>
  </xdr:twoCellAnchor>
  <xdr:twoCellAnchor editAs="oneCell">
    <xdr:from>
      <xdr:col>6</xdr:col>
      <xdr:colOff>684608</xdr:colOff>
      <xdr:row>4</xdr:row>
      <xdr:rowOff>5952</xdr:rowOff>
    </xdr:from>
    <xdr:to>
      <xdr:col>12</xdr:col>
      <xdr:colOff>-1</xdr:colOff>
      <xdr:row>21</xdr:row>
      <xdr:rowOff>106160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2264" y="839390"/>
          <a:ext cx="3423048" cy="3642317"/>
        </a:xfrm>
        <a:prstGeom prst="rect">
          <a:avLst/>
        </a:prstGeom>
      </xdr:spPr>
    </xdr:pic>
    <xdr:clientData/>
  </xdr:twoCellAnchor>
  <xdr:twoCellAnchor editAs="oneCell">
    <xdr:from>
      <xdr:col>20</xdr:col>
      <xdr:colOff>23813</xdr:colOff>
      <xdr:row>4</xdr:row>
      <xdr:rowOff>1</xdr:rowOff>
    </xdr:from>
    <xdr:to>
      <xdr:col>25</xdr:col>
      <xdr:colOff>130929</xdr:colOff>
      <xdr:row>22</xdr:row>
      <xdr:rowOff>9923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16001" y="833439"/>
          <a:ext cx="3530162" cy="37603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19842</xdr:rowOff>
    </xdr:from>
    <xdr:to>
      <xdr:col>5</xdr:col>
      <xdr:colOff>103188</xdr:colOff>
      <xdr:row>22</xdr:row>
      <xdr:rowOff>20687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53280"/>
          <a:ext cx="3526235" cy="37513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9922</xdr:rowOff>
    </xdr:from>
    <xdr:to>
      <xdr:col>11</xdr:col>
      <xdr:colOff>585391</xdr:colOff>
      <xdr:row>34</xdr:row>
      <xdr:rowOff>188515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635625"/>
          <a:ext cx="8116094" cy="1637109"/>
        </a:xfrm>
        <a:prstGeom prst="rect">
          <a:avLst/>
        </a:prstGeom>
      </xdr:spPr>
    </xdr:pic>
    <xdr:clientData/>
  </xdr:twoCellAnchor>
  <xdr:twoCellAnchor editAs="oneCell">
    <xdr:from>
      <xdr:col>13</xdr:col>
      <xdr:colOff>9922</xdr:colOff>
      <xdr:row>4</xdr:row>
      <xdr:rowOff>29765</xdr:rowOff>
    </xdr:from>
    <xdr:to>
      <xdr:col>18</xdr:col>
      <xdr:colOff>71438</xdr:colOff>
      <xdr:row>22</xdr:row>
      <xdr:rowOff>10796</xdr:rowOff>
    </xdr:to>
    <xdr:pic>
      <xdr:nvPicPr>
        <xdr:cNvPr id="9" name="그림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9844" y="863203"/>
          <a:ext cx="3484563" cy="37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tabSelected="1" view="pageBreakPreview" zoomScaleNormal="100" zoomScaleSheetLayoutView="100" workbookViewId="0">
      <selection activeCell="M26" sqref="M26"/>
    </sheetView>
  </sheetViews>
  <sheetFormatPr defaultRowHeight="16.5"/>
  <cols>
    <col min="2" max="2" width="19.5" customWidth="1"/>
    <col min="3" max="3" width="16.875" customWidth="1"/>
    <col min="4" max="4" width="12.625" bestFit="1" customWidth="1"/>
    <col min="5" max="5" width="17.75" customWidth="1"/>
    <col min="6" max="6" width="14.5" customWidth="1"/>
    <col min="7" max="10" width="11" customWidth="1"/>
    <col min="11" max="11" width="16.75" customWidth="1"/>
    <col min="12" max="13" width="17.125" customWidth="1"/>
  </cols>
  <sheetData>
    <row r="1" spans="1:13" ht="24.75" thickBot="1">
      <c r="A1" s="71" t="s">
        <v>20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 t="s">
        <v>76</v>
      </c>
      <c r="M1" s="72"/>
    </row>
    <row r="2" spans="1:13">
      <c r="A2" s="73" t="s">
        <v>0</v>
      </c>
      <c r="B2" s="75" t="s">
        <v>1</v>
      </c>
      <c r="C2" s="76"/>
      <c r="D2" s="77"/>
      <c r="E2" s="78" t="s">
        <v>5</v>
      </c>
      <c r="F2" s="79"/>
      <c r="G2" s="79"/>
      <c r="H2" s="79"/>
      <c r="I2" s="79"/>
      <c r="J2" s="79"/>
      <c r="K2" s="79"/>
      <c r="L2" s="80"/>
      <c r="M2" s="81" t="s">
        <v>2</v>
      </c>
    </row>
    <row r="3" spans="1:13" ht="17.25" thickBot="1">
      <c r="A3" s="74"/>
      <c r="B3" s="2" t="s">
        <v>9</v>
      </c>
      <c r="C3" s="3" t="s">
        <v>19</v>
      </c>
      <c r="D3" s="27" t="s">
        <v>3</v>
      </c>
      <c r="E3" s="3" t="s">
        <v>17</v>
      </c>
      <c r="F3" s="3" t="s">
        <v>16</v>
      </c>
      <c r="G3" s="3" t="s">
        <v>18</v>
      </c>
      <c r="H3" s="3" t="s">
        <v>74</v>
      </c>
      <c r="I3" s="3" t="s">
        <v>6</v>
      </c>
      <c r="J3" s="3" t="s">
        <v>72</v>
      </c>
      <c r="K3" s="3" t="s">
        <v>73</v>
      </c>
      <c r="L3" s="4" t="s">
        <v>3</v>
      </c>
      <c r="M3" s="82"/>
    </row>
    <row r="4" spans="1:13">
      <c r="A4" s="38" t="s">
        <v>10</v>
      </c>
      <c r="B4" s="1" t="s">
        <v>12</v>
      </c>
      <c r="C4" s="5">
        <v>2495797.09</v>
      </c>
      <c r="D4" s="28">
        <f t="shared" ref="D4:D14" si="0">SUM(C4:C4)</f>
        <v>2495797.09</v>
      </c>
      <c r="E4" s="6">
        <v>87352.895000000004</v>
      </c>
      <c r="F4" s="5">
        <v>800000</v>
      </c>
      <c r="G4" s="14">
        <v>120000</v>
      </c>
      <c r="H4" s="14">
        <v>400000</v>
      </c>
      <c r="I4" s="5">
        <v>252200</v>
      </c>
      <c r="J4" s="5">
        <v>50000</v>
      </c>
      <c r="K4" s="5">
        <v>12600</v>
      </c>
      <c r="L4" s="31">
        <f t="shared" ref="L4:L14" si="1">SUM(E4:K4)</f>
        <v>1722152.895</v>
      </c>
      <c r="M4" s="34">
        <f t="shared" ref="M4:M14" si="2">D4-L4</f>
        <v>773644.19499999983</v>
      </c>
    </row>
    <row r="5" spans="1:13">
      <c r="A5" s="38" t="s">
        <v>11</v>
      </c>
      <c r="B5" s="1" t="s">
        <v>13</v>
      </c>
      <c r="C5" s="5"/>
      <c r="D5" s="28">
        <f t="shared" si="0"/>
        <v>0</v>
      </c>
      <c r="E5" s="8"/>
      <c r="F5" s="5"/>
      <c r="G5" s="15">
        <v>96000</v>
      </c>
      <c r="H5" s="7"/>
      <c r="I5" s="7">
        <v>176000</v>
      </c>
      <c r="J5" s="5"/>
      <c r="K5" s="5">
        <v>12000</v>
      </c>
      <c r="L5" s="32">
        <f t="shared" si="1"/>
        <v>284000</v>
      </c>
      <c r="M5" s="35">
        <f t="shared" si="2"/>
        <v>-284000</v>
      </c>
    </row>
    <row r="6" spans="1:13">
      <c r="A6" s="38" t="s">
        <v>14</v>
      </c>
      <c r="B6" s="1" t="s">
        <v>15</v>
      </c>
      <c r="C6" s="5">
        <v>1368000</v>
      </c>
      <c r="D6" s="28">
        <f t="shared" si="0"/>
        <v>1368000</v>
      </c>
      <c r="E6" s="8"/>
      <c r="F6" s="5"/>
      <c r="G6" s="15"/>
      <c r="H6" s="7"/>
      <c r="I6" s="7"/>
      <c r="J6" s="5"/>
      <c r="K6" s="5"/>
      <c r="L6" s="32">
        <f t="shared" si="1"/>
        <v>0</v>
      </c>
      <c r="M6" s="35">
        <f t="shared" si="2"/>
        <v>1368000</v>
      </c>
    </row>
    <row r="7" spans="1:13">
      <c r="A7" s="38" t="s">
        <v>14</v>
      </c>
      <c r="B7" s="1"/>
      <c r="C7" s="5"/>
      <c r="D7" s="28">
        <f t="shared" si="0"/>
        <v>0</v>
      </c>
      <c r="E7" s="8"/>
      <c r="F7" s="5"/>
      <c r="G7" s="15"/>
      <c r="H7" s="7"/>
      <c r="I7" s="7"/>
      <c r="J7" s="5"/>
      <c r="K7" s="5"/>
      <c r="L7" s="32">
        <f t="shared" si="1"/>
        <v>0</v>
      </c>
      <c r="M7" s="35">
        <f t="shared" si="2"/>
        <v>0</v>
      </c>
    </row>
    <row r="8" spans="1:13">
      <c r="A8" s="38"/>
      <c r="B8" s="1"/>
      <c r="C8" s="5"/>
      <c r="D8" s="28">
        <f t="shared" si="0"/>
        <v>0</v>
      </c>
      <c r="E8" s="8"/>
      <c r="F8" s="5"/>
      <c r="G8" s="15"/>
      <c r="H8" s="7"/>
      <c r="I8" s="7"/>
      <c r="J8" s="5"/>
      <c r="K8" s="5"/>
      <c r="L8" s="32">
        <f t="shared" si="1"/>
        <v>0</v>
      </c>
      <c r="M8" s="35">
        <f t="shared" si="2"/>
        <v>0</v>
      </c>
    </row>
    <row r="9" spans="1:13">
      <c r="A9" s="38"/>
      <c r="B9" s="1"/>
      <c r="C9" s="5"/>
      <c r="D9" s="29">
        <f t="shared" si="0"/>
        <v>0</v>
      </c>
      <c r="E9" s="8"/>
      <c r="F9" s="5"/>
      <c r="G9" s="15"/>
      <c r="H9" s="7"/>
      <c r="I9" s="7"/>
      <c r="J9" s="5"/>
      <c r="K9" s="5"/>
      <c r="L9" s="9">
        <f t="shared" si="1"/>
        <v>0</v>
      </c>
      <c r="M9" s="35">
        <f t="shared" si="2"/>
        <v>0</v>
      </c>
    </row>
    <row r="10" spans="1:13">
      <c r="A10" s="38"/>
      <c r="B10" s="1"/>
      <c r="C10" s="5"/>
      <c r="D10" s="29">
        <f t="shared" si="0"/>
        <v>0</v>
      </c>
      <c r="E10" s="8"/>
      <c r="F10" s="5"/>
      <c r="G10" s="15"/>
      <c r="H10" s="19"/>
      <c r="I10" s="19"/>
      <c r="J10" s="65"/>
      <c r="K10" s="5"/>
      <c r="L10" s="9">
        <f t="shared" si="1"/>
        <v>0</v>
      </c>
      <c r="M10" s="35">
        <f t="shared" si="2"/>
        <v>0</v>
      </c>
    </row>
    <row r="11" spans="1:13">
      <c r="A11" s="10"/>
      <c r="B11" s="1"/>
      <c r="C11" s="5"/>
      <c r="D11" s="29">
        <f t="shared" si="0"/>
        <v>0</v>
      </c>
      <c r="E11" s="8"/>
      <c r="F11" s="5"/>
      <c r="G11" s="15"/>
      <c r="H11" s="19"/>
      <c r="I11" s="19"/>
      <c r="J11" s="65"/>
      <c r="K11" s="5"/>
      <c r="L11" s="9">
        <f t="shared" si="1"/>
        <v>0</v>
      </c>
      <c r="M11" s="35">
        <f t="shared" si="2"/>
        <v>0</v>
      </c>
    </row>
    <row r="12" spans="1:13">
      <c r="A12" s="10"/>
      <c r="B12" s="1"/>
      <c r="C12" s="5"/>
      <c r="D12" s="29">
        <f t="shared" si="0"/>
        <v>0</v>
      </c>
      <c r="E12" s="8"/>
      <c r="F12" s="5"/>
      <c r="G12" s="15"/>
      <c r="H12" s="19"/>
      <c r="I12" s="19"/>
      <c r="J12" s="65"/>
      <c r="K12" s="5"/>
      <c r="L12" s="9">
        <f t="shared" si="1"/>
        <v>0</v>
      </c>
      <c r="M12" s="35">
        <f t="shared" si="2"/>
        <v>0</v>
      </c>
    </row>
    <row r="13" spans="1:13" s="18" customFormat="1">
      <c r="A13" s="10"/>
      <c r="B13" s="1"/>
      <c r="C13" s="5"/>
      <c r="D13" s="30">
        <f t="shared" si="0"/>
        <v>0</v>
      </c>
      <c r="E13" s="17"/>
      <c r="F13" s="5"/>
      <c r="G13" s="15"/>
      <c r="H13" s="20"/>
      <c r="I13" s="20"/>
      <c r="J13" s="66"/>
      <c r="K13" s="5"/>
      <c r="L13" s="33">
        <f t="shared" si="1"/>
        <v>0</v>
      </c>
      <c r="M13" s="35">
        <f t="shared" si="2"/>
        <v>0</v>
      </c>
    </row>
    <row r="14" spans="1:13" ht="17.25" thickBot="1">
      <c r="A14" s="10"/>
      <c r="B14" s="1"/>
      <c r="C14" s="5"/>
      <c r="D14" s="29">
        <f t="shared" si="0"/>
        <v>0</v>
      </c>
      <c r="E14" s="8"/>
      <c r="F14" s="5"/>
      <c r="G14" s="15"/>
      <c r="H14" s="19"/>
      <c r="I14" s="19"/>
      <c r="J14" s="65"/>
      <c r="K14" s="5"/>
      <c r="L14" s="9">
        <f t="shared" si="1"/>
        <v>0</v>
      </c>
      <c r="M14" s="35">
        <f t="shared" si="2"/>
        <v>0</v>
      </c>
    </row>
    <row r="15" spans="1:13" ht="17.25" thickBot="1">
      <c r="A15" s="11" t="s">
        <v>4</v>
      </c>
      <c r="B15" s="69"/>
      <c r="C15" s="69" t="s">
        <v>75</v>
      </c>
      <c r="D15" s="36">
        <f>SUM(D4:D14)</f>
        <v>3863797.09</v>
      </c>
      <c r="E15" s="13"/>
      <c r="F15" s="12"/>
      <c r="G15" s="12"/>
      <c r="H15" s="12"/>
      <c r="I15" s="12"/>
      <c r="J15" s="12"/>
      <c r="K15" s="12"/>
      <c r="L15" s="16">
        <f>SUM(L4:L14)</f>
        <v>2006152.895</v>
      </c>
      <c r="M15" s="68">
        <f>SUM(M4:M14)</f>
        <v>1857644.1949999998</v>
      </c>
    </row>
    <row r="16" spans="1:13" ht="17.25" thickBot="1">
      <c r="A16" s="21" t="s">
        <v>7</v>
      </c>
      <c r="B16" s="22"/>
      <c r="C16" s="23"/>
      <c r="D16" s="24"/>
      <c r="E16" s="25"/>
      <c r="F16" s="23"/>
      <c r="G16" s="23"/>
      <c r="H16" s="23"/>
      <c r="I16" s="23"/>
      <c r="J16" s="67"/>
      <c r="K16" s="39" t="s">
        <v>8</v>
      </c>
      <c r="L16" s="40">
        <f>L15*10%</f>
        <v>200615.28950000001</v>
      </c>
      <c r="M16" s="26">
        <f>M15*10%</f>
        <v>185764.41949999999</v>
      </c>
    </row>
    <row r="17" spans="1:4">
      <c r="D17" s="37"/>
    </row>
    <row r="18" spans="1:4">
      <c r="D18" s="37"/>
    </row>
    <row r="19" spans="1:4">
      <c r="A19" s="70"/>
      <c r="B19" s="70"/>
    </row>
    <row r="20" spans="1:4">
      <c r="A20" s="70"/>
      <c r="B20" s="70"/>
    </row>
  </sheetData>
  <mergeCells count="7">
    <mergeCell ref="A19:B20"/>
    <mergeCell ref="A1:K1"/>
    <mergeCell ref="L1:M1"/>
    <mergeCell ref="A2:A3"/>
    <mergeCell ref="B2:D2"/>
    <mergeCell ref="E2:L2"/>
    <mergeCell ref="M2:M3"/>
  </mergeCells>
  <phoneticPr fontId="1" type="noConversion"/>
  <pageMargins left="0.7" right="0.7" top="0.75" bottom="0.75" header="0.3" footer="0.3"/>
  <pageSetup paperSize="9" scale="3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0"/>
  <sheetViews>
    <sheetView topLeftCell="A19" zoomScale="96" zoomScaleNormal="96" workbookViewId="0">
      <selection activeCell="G36" sqref="G36"/>
    </sheetView>
  </sheetViews>
  <sheetFormatPr defaultRowHeight="16.5"/>
  <sheetData>
    <row r="3" spans="1:23">
      <c r="A3" s="83" t="s">
        <v>21</v>
      </c>
      <c r="B3" s="84"/>
      <c r="C3" s="84"/>
      <c r="D3" s="84"/>
      <c r="H3" s="83" t="s">
        <v>22</v>
      </c>
      <c r="I3" s="84"/>
      <c r="J3" s="84"/>
      <c r="K3" s="84"/>
      <c r="N3" s="83" t="s">
        <v>25</v>
      </c>
      <c r="O3" s="84"/>
      <c r="P3" s="84"/>
      <c r="Q3" s="84"/>
      <c r="R3" s="41"/>
      <c r="S3" s="41"/>
      <c r="U3" s="83" t="s">
        <v>23</v>
      </c>
      <c r="V3" s="84"/>
      <c r="W3" s="84"/>
    </row>
    <row r="4" spans="1:23">
      <c r="A4" s="84"/>
      <c r="B4" s="84"/>
      <c r="C4" s="84"/>
      <c r="D4" s="84"/>
      <c r="H4" s="84"/>
      <c r="I4" s="84"/>
      <c r="J4" s="84"/>
      <c r="K4" s="84"/>
      <c r="N4" s="84"/>
      <c r="O4" s="84"/>
      <c r="P4" s="84"/>
      <c r="Q4" s="84"/>
      <c r="R4" s="41"/>
      <c r="S4" s="41"/>
      <c r="U4" s="84"/>
      <c r="V4" s="84"/>
      <c r="W4" s="84"/>
    </row>
    <row r="26" spans="1:6">
      <c r="A26" s="83" t="s">
        <v>26</v>
      </c>
      <c r="B26" s="84"/>
      <c r="C26" s="84"/>
      <c r="D26" s="84"/>
      <c r="E26" s="84"/>
      <c r="F26" s="84"/>
    </row>
    <row r="27" spans="1:6">
      <c r="A27" s="84"/>
      <c r="B27" s="84"/>
      <c r="C27" s="84"/>
      <c r="D27" s="84"/>
      <c r="E27" s="84"/>
      <c r="F27" s="84"/>
    </row>
    <row r="39" spans="1:20">
      <c r="A39" s="83" t="s">
        <v>24</v>
      </c>
      <c r="B39" s="84"/>
      <c r="C39" s="84"/>
      <c r="D39" s="84"/>
      <c r="I39" s="83" t="s">
        <v>27</v>
      </c>
      <c r="J39" s="84"/>
      <c r="K39" s="84"/>
      <c r="L39" s="84"/>
      <c r="Q39" s="41"/>
      <c r="R39" s="41"/>
      <c r="S39" s="41"/>
      <c r="T39" s="41"/>
    </row>
    <row r="40" spans="1:20">
      <c r="A40" s="84"/>
      <c r="B40" s="84"/>
      <c r="C40" s="84"/>
      <c r="D40" s="84"/>
      <c r="I40" s="84"/>
      <c r="J40" s="84"/>
      <c r="K40" s="84"/>
      <c r="L40" s="84"/>
      <c r="Q40" s="41"/>
      <c r="R40" s="41"/>
      <c r="S40" s="41"/>
      <c r="T40" s="41"/>
    </row>
  </sheetData>
  <mergeCells count="7">
    <mergeCell ref="U3:W4"/>
    <mergeCell ref="A3:D4"/>
    <mergeCell ref="H3:K4"/>
    <mergeCell ref="A39:D40"/>
    <mergeCell ref="I39:L40"/>
    <mergeCell ref="N3:Q4"/>
    <mergeCell ref="A26:F27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view="pageBreakPreview" topLeftCell="A4" zoomScale="55" zoomScaleNormal="100" zoomScaleSheetLayoutView="55" workbookViewId="0">
      <selection activeCell="B28" sqref="B28:G29"/>
    </sheetView>
  </sheetViews>
  <sheetFormatPr defaultRowHeight="31.5"/>
  <cols>
    <col min="1" max="1" width="12" customWidth="1"/>
    <col min="2" max="2" width="21.625" style="37" customWidth="1"/>
    <col min="3" max="3" width="32.125" customWidth="1"/>
    <col min="4" max="4" width="39.5" bestFit="1" customWidth="1"/>
    <col min="5" max="5" width="35" customWidth="1"/>
    <col min="6" max="6" width="50.5" bestFit="1" customWidth="1"/>
    <col min="7" max="7" width="20.875" customWidth="1"/>
    <col min="8" max="8" width="16.5" customWidth="1"/>
    <col min="9" max="9" width="15" customWidth="1"/>
    <col min="10" max="10" width="50.125" bestFit="1" customWidth="1"/>
    <col min="12" max="12" width="14" style="42" customWidth="1"/>
    <col min="13" max="13" width="9.25" bestFit="1" customWidth="1"/>
    <col min="17" max="17" width="16.5" bestFit="1" customWidth="1"/>
  </cols>
  <sheetData>
    <row r="1" spans="1:17">
      <c r="A1" s="85" t="s">
        <v>71</v>
      </c>
      <c r="B1" s="86"/>
      <c r="C1" s="86"/>
      <c r="D1" s="86"/>
      <c r="E1" s="86"/>
      <c r="F1" s="86"/>
      <c r="G1" s="86"/>
      <c r="H1" s="86"/>
      <c r="I1" s="86"/>
      <c r="J1" s="86"/>
    </row>
    <row r="2" spans="1:17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7" ht="41.25" customHeight="1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7" s="63" customFormat="1" ht="37.5" customHeight="1">
      <c r="A4" s="64" t="s">
        <v>70</v>
      </c>
      <c r="B4" s="64" t="s">
        <v>69</v>
      </c>
      <c r="C4" s="64" t="s">
        <v>68</v>
      </c>
      <c r="D4" s="64" t="s">
        <v>67</v>
      </c>
      <c r="E4" s="64" t="s">
        <v>66</v>
      </c>
      <c r="F4" s="64" t="s">
        <v>65</v>
      </c>
      <c r="G4" s="64" t="s">
        <v>64</v>
      </c>
      <c r="H4" s="64" t="s">
        <v>63</v>
      </c>
      <c r="I4" s="64" t="s">
        <v>62</v>
      </c>
      <c r="J4" s="64" t="s">
        <v>61</v>
      </c>
      <c r="L4" s="42"/>
    </row>
    <row r="5" spans="1:17" s="59" customFormat="1" ht="44.25" customHeight="1">
      <c r="A5" s="60">
        <v>1</v>
      </c>
      <c r="B5" s="61" t="s">
        <v>60</v>
      </c>
      <c r="C5" s="61" t="s">
        <v>59</v>
      </c>
      <c r="D5" s="61" t="s">
        <v>58</v>
      </c>
      <c r="E5" s="62" t="s">
        <v>57</v>
      </c>
      <c r="F5" s="61" t="s">
        <v>56</v>
      </c>
      <c r="G5" s="61" t="s">
        <v>55</v>
      </c>
      <c r="H5" s="61">
        <v>8</v>
      </c>
      <c r="I5" s="60">
        <v>0</v>
      </c>
      <c r="J5" s="60" t="s">
        <v>54</v>
      </c>
      <c r="L5" s="42"/>
    </row>
    <row r="6" spans="1:17" ht="36" customHeight="1">
      <c r="A6" s="87" t="s">
        <v>53</v>
      </c>
      <c r="B6" s="87"/>
      <c r="C6" s="87"/>
      <c r="D6" s="87"/>
      <c r="E6" s="87"/>
      <c r="F6" s="87"/>
      <c r="G6" s="87"/>
      <c r="H6" s="91">
        <f>SUM(H5:H5)</f>
        <v>8</v>
      </c>
      <c r="I6" s="92"/>
      <c r="J6" s="58"/>
    </row>
    <row r="7" spans="1:17" ht="44.25" customHeight="1">
      <c r="A7" s="57"/>
      <c r="B7" s="56"/>
      <c r="C7" s="55"/>
      <c r="D7" s="55"/>
      <c r="E7" s="55"/>
      <c r="F7" s="55"/>
      <c r="G7" s="54"/>
      <c r="H7" s="54"/>
      <c r="I7" s="54"/>
      <c r="J7" s="54"/>
    </row>
    <row r="8" spans="1:17" ht="42.75" customHeight="1">
      <c r="A8" s="88" t="s">
        <v>52</v>
      </c>
      <c r="B8" s="107" t="s">
        <v>51</v>
      </c>
      <c r="C8" s="108"/>
      <c r="D8" s="108"/>
      <c r="E8" s="108"/>
      <c r="F8" s="109"/>
      <c r="G8" s="52"/>
      <c r="H8" s="52"/>
      <c r="I8" s="96"/>
      <c r="J8" s="97"/>
    </row>
    <row r="9" spans="1:17" ht="63" customHeight="1">
      <c r="A9" s="89"/>
      <c r="B9" s="110" t="s">
        <v>50</v>
      </c>
      <c r="C9" s="111"/>
      <c r="D9" s="111"/>
      <c r="E9" s="111"/>
      <c r="F9" s="112"/>
      <c r="G9" s="46" t="s">
        <v>34</v>
      </c>
      <c r="H9" s="46">
        <v>25000</v>
      </c>
      <c r="I9" s="46">
        <v>2</v>
      </c>
      <c r="J9" s="47">
        <f>H9*I9</f>
        <v>50000</v>
      </c>
    </row>
    <row r="10" spans="1:17" ht="65.25" customHeight="1">
      <c r="A10" s="89"/>
      <c r="B10" s="110" t="s">
        <v>49</v>
      </c>
      <c r="C10" s="111"/>
      <c r="D10" s="111"/>
      <c r="E10" s="111"/>
      <c r="F10" s="112"/>
      <c r="G10" s="46" t="s">
        <v>34</v>
      </c>
      <c r="H10" s="46">
        <v>15000</v>
      </c>
      <c r="I10" s="46">
        <v>8</v>
      </c>
      <c r="J10" s="47">
        <f>H10*I10</f>
        <v>120000</v>
      </c>
    </row>
    <row r="11" spans="1:17" ht="63.75" customHeight="1">
      <c r="A11" s="89"/>
      <c r="B11" s="110" t="s">
        <v>48</v>
      </c>
      <c r="C11" s="111"/>
      <c r="D11" s="111"/>
      <c r="E11" s="111"/>
      <c r="F11" s="112"/>
      <c r="G11" s="46" t="s">
        <v>34</v>
      </c>
      <c r="H11" s="46">
        <v>24000</v>
      </c>
      <c r="I11" s="46">
        <v>1</v>
      </c>
      <c r="J11" s="47">
        <f>H11*I11</f>
        <v>24000</v>
      </c>
      <c r="L11" s="51"/>
    </row>
    <row r="12" spans="1:17" ht="69.75" customHeight="1">
      <c r="A12" s="89"/>
      <c r="B12" s="93" t="s">
        <v>47</v>
      </c>
      <c r="C12" s="94"/>
      <c r="D12" s="94"/>
      <c r="E12" s="94"/>
      <c r="F12" s="95"/>
      <c r="G12" s="46" t="s">
        <v>42</v>
      </c>
      <c r="H12" s="46">
        <v>178200</v>
      </c>
      <c r="I12" s="46">
        <v>1</v>
      </c>
      <c r="J12" s="47" t="s">
        <v>46</v>
      </c>
      <c r="L12" s="51"/>
    </row>
    <row r="13" spans="1:17" ht="69.75" customHeight="1">
      <c r="A13" s="89"/>
      <c r="B13" s="117" t="s">
        <v>45</v>
      </c>
      <c r="C13" s="118"/>
      <c r="D13" s="118"/>
      <c r="E13" s="118"/>
      <c r="F13" s="119"/>
      <c r="G13" s="46"/>
      <c r="H13" s="46"/>
      <c r="I13" s="53"/>
      <c r="J13" s="47"/>
      <c r="L13" s="51"/>
    </row>
    <row r="14" spans="1:17" ht="66.75" customHeight="1">
      <c r="A14" s="89"/>
      <c r="B14" s="110" t="s">
        <v>44</v>
      </c>
      <c r="C14" s="111"/>
      <c r="D14" s="111"/>
      <c r="E14" s="111"/>
      <c r="F14" s="112"/>
      <c r="G14" s="46"/>
      <c r="H14" s="46"/>
      <c r="I14" s="53"/>
      <c r="J14" s="47"/>
    </row>
    <row r="15" spans="1:17" ht="42.75" customHeight="1">
      <c r="A15" s="89"/>
      <c r="B15" s="113" t="s">
        <v>43</v>
      </c>
      <c r="C15" s="114"/>
      <c r="D15" s="114"/>
      <c r="E15" s="114"/>
      <c r="F15" s="115"/>
      <c r="G15" s="46" t="s">
        <v>42</v>
      </c>
      <c r="H15" s="46"/>
      <c r="I15" s="53"/>
      <c r="J15" s="53" t="s">
        <v>41</v>
      </c>
    </row>
    <row r="16" spans="1:17" ht="42.75" customHeight="1">
      <c r="A16" s="90"/>
      <c r="B16" s="104"/>
      <c r="C16" s="105"/>
      <c r="D16" s="105"/>
      <c r="E16" s="105"/>
      <c r="F16" s="106"/>
      <c r="G16" s="45" t="s">
        <v>30</v>
      </c>
      <c r="H16" s="45" t="s">
        <v>30</v>
      </c>
      <c r="I16" s="100">
        <f>SUM(J9:J15)</f>
        <v>194000</v>
      </c>
      <c r="J16" s="101"/>
      <c r="Q16" s="42"/>
    </row>
    <row r="17" spans="1:17" ht="42.75" customHeight="1">
      <c r="A17" s="88" t="s">
        <v>40</v>
      </c>
      <c r="B17" s="107" t="s">
        <v>39</v>
      </c>
      <c r="C17" s="108"/>
      <c r="D17" s="108"/>
      <c r="E17" s="108"/>
      <c r="F17" s="109"/>
      <c r="G17" s="52"/>
      <c r="H17" s="52"/>
      <c r="I17" s="46"/>
      <c r="J17" s="47"/>
      <c r="Q17" s="42"/>
    </row>
    <row r="18" spans="1:17" ht="78" customHeight="1">
      <c r="A18" s="89"/>
      <c r="B18" s="116" t="s">
        <v>38</v>
      </c>
      <c r="C18" s="111"/>
      <c r="D18" s="111"/>
      <c r="E18" s="111"/>
      <c r="F18" s="112"/>
      <c r="G18" s="46" t="s">
        <v>37</v>
      </c>
      <c r="H18" s="46">
        <v>22000</v>
      </c>
      <c r="I18" s="46">
        <v>8</v>
      </c>
      <c r="J18" s="47">
        <f>H18*I18</f>
        <v>176000</v>
      </c>
      <c r="Q18" s="51"/>
    </row>
    <row r="19" spans="1:17" ht="69.75" customHeight="1">
      <c r="A19" s="89"/>
      <c r="B19" s="110" t="s">
        <v>36</v>
      </c>
      <c r="C19" s="111"/>
      <c r="D19" s="111"/>
      <c r="E19" s="111"/>
      <c r="F19" s="112"/>
      <c r="G19" s="46"/>
      <c r="H19" s="46"/>
      <c r="I19" s="46"/>
      <c r="J19" s="47"/>
      <c r="Q19" s="42"/>
    </row>
    <row r="20" spans="1:17" ht="79.5" customHeight="1">
      <c r="A20" s="89"/>
      <c r="B20" s="93" t="s">
        <v>35</v>
      </c>
      <c r="C20" s="94"/>
      <c r="D20" s="94"/>
      <c r="E20" s="94"/>
      <c r="F20" s="95"/>
      <c r="G20" s="46" t="s">
        <v>34</v>
      </c>
      <c r="H20" s="46">
        <v>12000</v>
      </c>
      <c r="I20" s="46">
        <v>8</v>
      </c>
      <c r="J20" s="47">
        <f>H20*I20</f>
        <v>96000</v>
      </c>
    </row>
    <row r="21" spans="1:17" ht="79.5" customHeight="1">
      <c r="A21" s="89"/>
      <c r="B21" s="110" t="s">
        <v>33</v>
      </c>
      <c r="C21" s="111"/>
      <c r="D21" s="111"/>
      <c r="E21" s="111"/>
      <c r="F21" s="112"/>
      <c r="G21" s="46"/>
      <c r="H21" s="46"/>
      <c r="I21" s="46"/>
      <c r="J21" s="47"/>
    </row>
    <row r="22" spans="1:17" ht="48" customHeight="1">
      <c r="A22" s="89"/>
      <c r="B22" s="93" t="s">
        <v>32</v>
      </c>
      <c r="C22" s="94"/>
      <c r="D22" s="94"/>
      <c r="E22" s="94"/>
      <c r="F22" s="95"/>
      <c r="G22" s="46"/>
      <c r="H22" s="46"/>
      <c r="I22" s="46"/>
      <c r="J22" s="47"/>
    </row>
    <row r="23" spans="1:17" ht="48" customHeight="1">
      <c r="A23" s="89"/>
      <c r="B23" s="50"/>
      <c r="C23" s="49"/>
      <c r="D23" s="49"/>
      <c r="E23" s="49"/>
      <c r="F23" s="48" t="s">
        <v>31</v>
      </c>
      <c r="G23" s="46"/>
      <c r="H23" s="46">
        <v>2000</v>
      </c>
      <c r="I23" s="46">
        <v>1</v>
      </c>
      <c r="J23" s="47">
        <f>H23*I23</f>
        <v>2000</v>
      </c>
    </row>
    <row r="24" spans="1:17" ht="36" customHeight="1">
      <c r="A24" s="89"/>
      <c r="B24" s="110"/>
      <c r="C24" s="111"/>
      <c r="D24" s="111"/>
      <c r="E24" s="111"/>
      <c r="F24" s="112"/>
      <c r="G24" s="46"/>
      <c r="H24" s="46"/>
      <c r="I24" s="102"/>
      <c r="J24" s="103"/>
    </row>
    <row r="25" spans="1:17" ht="45.75" customHeight="1">
      <c r="A25" s="90"/>
      <c r="B25" s="104"/>
      <c r="C25" s="105"/>
      <c r="D25" s="105"/>
      <c r="E25" s="105"/>
      <c r="F25" s="106"/>
      <c r="G25" s="45" t="s">
        <v>30</v>
      </c>
      <c r="H25" s="45"/>
      <c r="I25" s="100">
        <f>SUM(J18:J24)</f>
        <v>274000</v>
      </c>
      <c r="J25" s="101"/>
    </row>
    <row r="26" spans="1:17" ht="45.75" customHeight="1">
      <c r="A26" s="44"/>
      <c r="B26" s="98" t="s">
        <v>29</v>
      </c>
      <c r="C26" s="98"/>
      <c r="D26" s="98"/>
      <c r="E26" s="98"/>
      <c r="F26" s="98"/>
      <c r="G26" s="98"/>
      <c r="H26" s="43"/>
      <c r="I26" s="43"/>
      <c r="J26" s="43"/>
    </row>
    <row r="27" spans="1:17" ht="45.75" customHeight="1">
      <c r="A27" s="44"/>
      <c r="B27" s="99"/>
      <c r="C27" s="99"/>
      <c r="D27" s="99"/>
      <c r="E27" s="99"/>
      <c r="F27" s="99"/>
      <c r="G27" s="99"/>
      <c r="H27" s="43"/>
      <c r="I27" s="43"/>
      <c r="J27" s="43"/>
    </row>
    <row r="28" spans="1:17" ht="45.75" customHeight="1">
      <c r="A28" s="44"/>
      <c r="B28" s="98" t="s">
        <v>28</v>
      </c>
      <c r="C28" s="98"/>
      <c r="D28" s="98"/>
      <c r="E28" s="98"/>
      <c r="F28" s="98"/>
      <c r="G28" s="98"/>
      <c r="H28" s="43"/>
      <c r="I28" s="43"/>
      <c r="J28" s="43"/>
    </row>
    <row r="29" spans="1:17" ht="45.75" customHeight="1">
      <c r="A29" s="44"/>
      <c r="B29" s="99"/>
      <c r="C29" s="99"/>
      <c r="D29" s="99"/>
      <c r="E29" s="99"/>
      <c r="F29" s="99"/>
      <c r="G29" s="99"/>
      <c r="H29" s="43"/>
      <c r="I29" s="43"/>
      <c r="J29" s="43"/>
    </row>
  </sheetData>
  <mergeCells count="28">
    <mergeCell ref="A17:A25"/>
    <mergeCell ref="B19:F19"/>
    <mergeCell ref="B20:F20"/>
    <mergeCell ref="B25:F25"/>
    <mergeCell ref="B22:F22"/>
    <mergeCell ref="B24:F24"/>
    <mergeCell ref="B21:F21"/>
    <mergeCell ref="B17:F17"/>
    <mergeCell ref="B18:F18"/>
    <mergeCell ref="B28:G29"/>
    <mergeCell ref="I25:J25"/>
    <mergeCell ref="I24:J24"/>
    <mergeCell ref="B16:F16"/>
    <mergeCell ref="B26:G27"/>
    <mergeCell ref="I16:J16"/>
    <mergeCell ref="A1:J3"/>
    <mergeCell ref="A6:G6"/>
    <mergeCell ref="A8:A16"/>
    <mergeCell ref="H6:I6"/>
    <mergeCell ref="B12:F12"/>
    <mergeCell ref="I8:J8"/>
    <mergeCell ref="B8:F8"/>
    <mergeCell ref="B9:F9"/>
    <mergeCell ref="B10:F10"/>
    <mergeCell ref="B14:F14"/>
    <mergeCell ref="B15:F15"/>
    <mergeCell ref="B11:F11"/>
    <mergeCell ref="B13:F1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정산서</vt:lpstr>
      <vt:lpstr>영수증 목록</vt:lpstr>
      <vt:lpstr>일정표</vt:lpstr>
      <vt:lpstr>일정표!Print_Area</vt:lpstr>
      <vt:lpstr>정산서!Print_Area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 일구</dc:creator>
  <cp:lastModifiedBy>USER</cp:lastModifiedBy>
  <cp:lastPrinted>2024-01-02T03:28:19Z</cp:lastPrinted>
  <dcterms:created xsi:type="dcterms:W3CDTF">2024-01-02T03:01:55Z</dcterms:created>
  <dcterms:modified xsi:type="dcterms:W3CDTF">2025-08-22T02:29:41Z</dcterms:modified>
</cp:coreProperties>
</file>