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ktravel-nas\공유문서\17._B2B 거래처(국내) 정산\01._베네피아\2025년\"/>
    </mc:Choice>
  </mc:AlternateContent>
  <bookViews>
    <workbookView xWindow="0" yWindow="0" windowWidth="28800" windowHeight="109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G7" i="1" l="1"/>
  <c r="H7" i="1" s="1"/>
  <c r="G6" i="1"/>
  <c r="H6" i="1" s="1"/>
  <c r="B9" i="1" l="1"/>
  <c r="B11" i="1" s="1"/>
</calcChain>
</file>

<file path=xl/sharedStrings.xml><?xml version="1.0" encoding="utf-8"?>
<sst xmlns="http://schemas.openxmlformats.org/spreadsheetml/2006/main" count="24" uniqueCount="24">
  <si>
    <t>TK 트래블 계좌번호:</t>
  </si>
  <si>
    <t>국민은행 99919107950</t>
  </si>
  <si>
    <t>구분</t>
  </si>
  <si>
    <t>수수료%(vat포함)</t>
  </si>
  <si>
    <t>복지포인트(KCP 기준) (A)</t>
  </si>
  <si>
    <t>신용카드(KCP 기준) (B)</t>
  </si>
  <si>
    <t>타결제금액(C)</t>
  </si>
  <si>
    <t>합계 (A+B+C)</t>
  </si>
  <si>
    <t>수수료 금액(합계*수수료율)</t>
  </si>
  <si>
    <t>매출수수료</t>
  </si>
  <si>
    <t>3.3%</t>
  </si>
  <si>
    <t>복지포인트 수수료</t>
  </si>
  <si>
    <t>2.2%</t>
  </si>
  <si>
    <t>수수료 세금계산서 발행금액</t>
  </si>
  <si>
    <t>복지포인트 지급액(=청구액)</t>
  </si>
  <si>
    <t>* 타결제금액 캡처본</t>
  </si>
  <si>
    <t>베네피아 여행대장 2025년 9월 정산자료</t>
    <phoneticPr fontId="2" type="noConversion"/>
  </si>
  <si>
    <t xml:space="preserve">김춘일 : </t>
    <phoneticPr fontId="2" type="noConversion"/>
  </si>
  <si>
    <t xml:space="preserve">성기은 : </t>
    <phoneticPr fontId="2" type="noConversion"/>
  </si>
  <si>
    <t xml:space="preserve">신은철 : </t>
    <phoneticPr fontId="2" type="noConversion"/>
  </si>
  <si>
    <t xml:space="preserve">배혜진 : </t>
    <phoneticPr fontId="2" type="noConversion"/>
  </si>
  <si>
    <t xml:space="preserve">심순애 : </t>
    <phoneticPr fontId="2" type="noConversion"/>
  </si>
  <si>
    <t xml:space="preserve">나선영(1) : </t>
    <phoneticPr fontId="2" type="noConversion"/>
  </si>
  <si>
    <t xml:space="preserve">나선영(2) :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</si>
</sst>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>
      <alignment vertical="center"/>
    </xf>
    <xf numFmtId="38" fontId="8" fillId="0" borderId="9" xfId="0" applyNumberFormat="1" applyFont="1" applyBorder="1" applyAlignment="1">
      <alignment horizontal="center" vertical="center"/>
    </xf>
    <xf numFmtId="38" fontId="3" fillId="0" borderId="6" xfId="0" applyNumberFormat="1" applyFont="1" applyBorder="1" applyAlignment="1">
      <alignment horizontal="center" vertical="center"/>
    </xf>
    <xf numFmtId="38" fontId="3" fillId="0" borderId="5" xfId="0" applyNumberFormat="1" applyFont="1" applyBorder="1" applyAlignment="1">
      <alignment horizontal="center" vertical="center"/>
    </xf>
    <xf numFmtId="38" fontId="7" fillId="0" borderId="3" xfId="0" applyNumberFormat="1" applyFont="1" applyBorder="1" applyAlignment="1">
      <alignment horizontal="center" vertical="center"/>
    </xf>
    <xf numFmtId="38" fontId="7" fillId="0" borderId="1" xfId="0" applyNumberFormat="1" applyFont="1" applyBorder="1" applyAlignment="1">
      <alignment horizontal="center" vertical="center"/>
    </xf>
    <xf numFmtId="38" fontId="7" fillId="0" borderId="5" xfId="0" applyNumberFormat="1" applyFont="1" applyBorder="1" applyAlignment="1">
      <alignment horizontal="center" vertical="center"/>
    </xf>
    <xf numFmtId="38" fontId="7" fillId="0" borderId="6" xfId="0" applyNumberFormat="1" applyFont="1" applyBorder="1" applyAlignment="1">
      <alignment horizontal="center" vertical="center"/>
    </xf>
    <xf numFmtId="38" fontId="5" fillId="0" borderId="0" xfId="0" applyNumberFormat="1" applyFont="1" applyAlignment="1">
      <alignment horizontal="center" vertical="center"/>
    </xf>
    <xf numFmtId="38" fontId="8" fillId="0" borderId="9" xfId="0" applyNumberFormat="1" applyFont="1" applyBorder="1" applyAlignment="1">
      <alignment horizontal="right" vertical="center"/>
    </xf>
    <xf numFmtId="38" fontId="3" fillId="0" borderId="6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 vertical="center"/>
    </xf>
    <xf numFmtId="38" fontId="6" fillId="0" borderId="6" xfId="0" applyNumberFormat="1" applyFont="1" applyBorder="1" applyAlignment="1">
      <alignment horizontal="right" vertical="center"/>
    </xf>
    <xf numFmtId="38" fontId="5" fillId="0" borderId="0" xfId="0" applyNumberFormat="1" applyFont="1" applyAlignment="1">
      <alignment horizontal="right" vertical="center"/>
    </xf>
    <xf numFmtId="38" fontId="7" fillId="0" borderId="1" xfId="0" applyNumberFormat="1" applyFont="1" applyBorder="1" applyAlignment="1">
      <alignment horizontal="right" vertical="center"/>
    </xf>
    <xf numFmtId="38" fontId="7" fillId="0" borderId="6" xfId="0" applyNumberFormat="1" applyFont="1" applyBorder="1" applyAlignment="1">
      <alignment horizontal="right" vertical="center"/>
    </xf>
    <xf numFmtId="0" fontId="0" fillId="5" borderId="0" xfId="0" applyFill="1">
      <alignment vertical="center"/>
    </xf>
    <xf numFmtId="38" fontId="13" fillId="5" borderId="0" xfId="0" applyNumberFormat="1" applyFont="1" applyFill="1" applyAlignment="1">
      <alignment horizontal="right" vertical="center"/>
    </xf>
    <xf numFmtId="0" fontId="14" fillId="5" borderId="0" xfId="0" applyFont="1" applyFill="1">
      <alignment vertical="center"/>
    </xf>
    <xf numFmtId="38" fontId="0" fillId="5" borderId="0" xfId="0" applyNumberFormat="1" applyFill="1" applyAlignment="1">
      <alignment horizontal="center" vertical="center"/>
    </xf>
    <xf numFmtId="38" fontId="7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0" fillId="3" borderId="8" xfId="0" applyNumberFormat="1" applyFont="1" applyFill="1" applyBorder="1" applyAlignment="1">
      <alignment horizontal="center" vertical="center"/>
    </xf>
    <xf numFmtId="38" fontId="10" fillId="3" borderId="7" xfId="0" applyNumberFormat="1" applyFont="1" applyFill="1" applyBorder="1" applyAlignment="1">
      <alignment horizontal="center" vertical="center"/>
    </xf>
    <xf numFmtId="38" fontId="10" fillId="3" borderId="4" xfId="0" applyNumberFormat="1" applyFont="1" applyFill="1" applyBorder="1" applyAlignment="1">
      <alignment horizontal="center" vertical="center"/>
    </xf>
    <xf numFmtId="38" fontId="9" fillId="2" borderId="8" xfId="0" applyNumberFormat="1" applyFont="1" applyFill="1" applyBorder="1" applyAlignment="1">
      <alignment horizontal="center" vertical="center"/>
    </xf>
    <xf numFmtId="38" fontId="9" fillId="2" borderId="7" xfId="0" applyNumberFormat="1" applyFont="1" applyFill="1" applyBorder="1" applyAlignment="1">
      <alignment horizontal="center" vertical="center"/>
    </xf>
    <xf numFmtId="38" fontId="9" fillId="2" borderId="4" xfId="0" applyNumberFormat="1" applyFont="1" applyFill="1" applyBorder="1" applyAlignment="1">
      <alignment horizontal="center" vertical="center"/>
    </xf>
    <xf numFmtId="38" fontId="4" fillId="4" borderId="8" xfId="0" applyNumberFormat="1" applyFont="1" applyFill="1" applyBorder="1" applyAlignment="1">
      <alignment horizontal="center"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4" xfId="0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11" fillId="0" borderId="2" xfId="0" applyNumberFormat="1" applyFont="1" applyBorder="1" applyAlignment="1">
      <alignment horizontal="center" vertical="center"/>
    </xf>
  </cellXfs>
  <cellStyles count="2">
    <cellStyle name="쉼표 [0] 2" xfId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100854</xdr:colOff>
      <xdr:row>16</xdr:row>
      <xdr:rowOff>168091</xdr:rowOff>
    </xdr:from>
    <xdr:to>
      <xdr:col>4</xdr:col>
      <xdr:colOff>22412</xdr:colOff>
      <xdr:row>35</xdr:row>
      <xdr:rowOff>94206</xdr:rowOff>
    </xdr:to>
    <xdr:pic>
      <xdr:nvPicPr>
        <xdr:cNvPr id="5" name="그림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178" y="3776385"/>
          <a:ext cx="4594410" cy="3971439"/>
        </a:xfrm>
        <a:prstGeom prst="rect">
          <a:avLst/>
        </a:prstGeom>
      </xdr:spPr>
    </xdr:pic>
    <xdr:clientData/>
  </xdr:twoCellAnchor>
  <xdr:twoCellAnchor editAs="oneCell">
    <xdr:from>
      <xdr:col>4</xdr:col>
      <xdr:colOff>1154207</xdr:colOff>
      <xdr:row>16</xdr:row>
      <xdr:rowOff>156883</xdr:rowOff>
    </xdr:from>
    <xdr:to>
      <xdr:col>7</xdr:col>
      <xdr:colOff>896471</xdr:colOff>
      <xdr:row>35</xdr:row>
      <xdr:rowOff>133930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62383" y="3765177"/>
          <a:ext cx="4672853" cy="4022371"/>
        </a:xfrm>
        <a:prstGeom prst="rect">
          <a:avLst/>
        </a:prstGeom>
      </xdr:spPr>
    </xdr:pic>
    <xdr:clientData/>
  </xdr:twoCellAnchor>
  <xdr:twoCellAnchor editAs="oneCell">
    <xdr:from>
      <xdr:col>7</xdr:col>
      <xdr:colOff>1691114</xdr:colOff>
      <xdr:row>16</xdr:row>
      <xdr:rowOff>100853</xdr:rowOff>
    </xdr:from>
    <xdr:to>
      <xdr:col>14</xdr:col>
      <xdr:colOff>223829</xdr:colOff>
      <xdr:row>35</xdr:row>
      <xdr:rowOff>153300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9879" y="3709147"/>
          <a:ext cx="4460626" cy="4097771"/>
        </a:xfrm>
        <a:prstGeom prst="rect">
          <a:avLst/>
        </a:prstGeom>
      </xdr:spPr>
    </xdr:pic>
    <xdr:clientData/>
  </xdr:twoCellAnchor>
  <xdr:twoCellAnchor editAs="oneCell">
    <xdr:from>
      <xdr:col>1</xdr:col>
      <xdr:colOff>78442</xdr:colOff>
      <xdr:row>47</xdr:row>
      <xdr:rowOff>22412</xdr:rowOff>
    </xdr:from>
    <xdr:to>
      <xdr:col>3</xdr:col>
      <xdr:colOff>1788418</xdr:colOff>
      <xdr:row>65</xdr:row>
      <xdr:rowOff>78440</xdr:rowOff>
    </xdr:to>
    <xdr:pic>
      <xdr:nvPicPr>
        <xdr:cNvPr id="14" name="그림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3766" y="10230971"/>
          <a:ext cx="4567476" cy="3888440"/>
        </a:xfrm>
        <a:prstGeom prst="rect">
          <a:avLst/>
        </a:prstGeom>
      </xdr:spPr>
    </xdr:pic>
    <xdr:clientData/>
  </xdr:twoCellAnchor>
  <xdr:twoCellAnchor editAs="oneCell">
    <xdr:from>
      <xdr:col>4</xdr:col>
      <xdr:colOff>1490383</xdr:colOff>
      <xdr:row>47</xdr:row>
      <xdr:rowOff>11206</xdr:rowOff>
    </xdr:from>
    <xdr:to>
      <xdr:col>7</xdr:col>
      <xdr:colOff>874058</xdr:colOff>
      <xdr:row>65</xdr:row>
      <xdr:rowOff>159325</xdr:rowOff>
    </xdr:to>
    <xdr:pic>
      <xdr:nvPicPr>
        <xdr:cNvPr id="15" name="그림 1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98559" y="10219765"/>
          <a:ext cx="4314264" cy="3980531"/>
        </a:xfrm>
        <a:prstGeom prst="rect">
          <a:avLst/>
        </a:prstGeom>
      </xdr:spPr>
    </xdr:pic>
    <xdr:clientData/>
  </xdr:twoCellAnchor>
  <xdr:twoCellAnchor editAs="oneCell">
    <xdr:from>
      <xdr:col>7</xdr:col>
      <xdr:colOff>1408840</xdr:colOff>
      <xdr:row>46</xdr:row>
      <xdr:rowOff>145677</xdr:rowOff>
    </xdr:from>
    <xdr:to>
      <xdr:col>14</xdr:col>
      <xdr:colOff>231670</xdr:colOff>
      <xdr:row>65</xdr:row>
      <xdr:rowOff>160077</xdr:rowOff>
    </xdr:to>
    <xdr:pic>
      <xdr:nvPicPr>
        <xdr:cNvPr id="16" name="그림 1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247605" y="10141324"/>
          <a:ext cx="4750741" cy="4059724"/>
        </a:xfrm>
        <a:prstGeom prst="rect">
          <a:avLst/>
        </a:prstGeom>
      </xdr:spPr>
    </xdr:pic>
    <xdr:clientData/>
  </xdr:twoCellAnchor>
  <xdr:twoCellAnchor editAs="oneCell">
    <xdr:from>
      <xdr:col>0</xdr:col>
      <xdr:colOff>179294</xdr:colOff>
      <xdr:row>71</xdr:row>
      <xdr:rowOff>190501</xdr:rowOff>
    </xdr:from>
    <xdr:to>
      <xdr:col>4</xdr:col>
      <xdr:colOff>11205</xdr:colOff>
      <xdr:row>90</xdr:row>
      <xdr:rowOff>170913</xdr:rowOff>
    </xdr:to>
    <xdr:pic>
      <xdr:nvPicPr>
        <xdr:cNvPr id="17" name="그림 16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9294" y="15508942"/>
          <a:ext cx="4740087" cy="4025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2"/>
  <sheetViews>
    <sheetView tabSelected="1" zoomScale="85" zoomScaleNormal="85" workbookViewId="0">
      <selection activeCell="F6" sqref="F6"/>
    </sheetView>
  </sheetViews>
  <sheetFormatPr defaultRowHeight="16.5" x14ac:dyDescent="0.3"/>
  <cols>
    <col min="1" max="1" width="3.125" customWidth="1"/>
    <col min="2" max="2" width="22.875" customWidth="1"/>
    <col min="3" max="3" width="14.625" customWidth="1"/>
    <col min="4" max="4" width="23.875" customWidth="1"/>
    <col min="5" max="5" width="20.375" customWidth="1"/>
    <col min="6" max="6" width="23" customWidth="1"/>
    <col min="7" max="7" width="21.375" customWidth="1"/>
    <col min="8" max="8" width="24" customWidth="1"/>
  </cols>
  <sheetData>
    <row r="1" spans="1:8" ht="24" x14ac:dyDescent="0.3">
      <c r="A1" s="17"/>
      <c r="B1" s="18" t="s">
        <v>0</v>
      </c>
      <c r="C1" s="19" t="s">
        <v>1</v>
      </c>
      <c r="D1" s="20"/>
      <c r="E1" s="1"/>
      <c r="F1" s="1"/>
      <c r="G1" s="1"/>
      <c r="H1" s="1"/>
    </row>
    <row r="2" spans="1:8" x14ac:dyDescent="0.3">
      <c r="A2" s="1"/>
      <c r="B2" s="1"/>
      <c r="C2" s="1"/>
      <c r="D2" s="1"/>
      <c r="E2" s="1"/>
      <c r="F2" s="1"/>
      <c r="G2" s="1"/>
      <c r="H2" s="1"/>
    </row>
    <row r="3" spans="1:8" x14ac:dyDescent="0.3">
      <c r="A3" s="1"/>
      <c r="B3" s="30" t="s">
        <v>16</v>
      </c>
      <c r="C3" s="31"/>
      <c r="D3" s="31"/>
      <c r="E3" s="31"/>
      <c r="F3" s="31"/>
      <c r="G3" s="31"/>
      <c r="H3" s="32"/>
    </row>
    <row r="4" spans="1:8" x14ac:dyDescent="0.3">
      <c r="A4" s="1"/>
      <c r="B4" s="10"/>
      <c r="C4" s="2"/>
      <c r="D4" s="2"/>
      <c r="E4" s="10"/>
      <c r="F4" s="2"/>
      <c r="G4" s="2"/>
      <c r="H4" s="10"/>
    </row>
    <row r="5" spans="1:8" ht="17.25" thickBot="1" x14ac:dyDescent="0.35">
      <c r="A5" s="1"/>
      <c r="B5" s="11" t="s">
        <v>2</v>
      </c>
      <c r="C5" s="4" t="s">
        <v>3</v>
      </c>
      <c r="D5" s="3" t="s">
        <v>4</v>
      </c>
      <c r="E5" s="11" t="s">
        <v>5</v>
      </c>
      <c r="F5" s="3" t="s">
        <v>6</v>
      </c>
      <c r="G5" s="3" t="s">
        <v>7</v>
      </c>
      <c r="H5" s="11" t="s">
        <v>8</v>
      </c>
    </row>
    <row r="6" spans="1:8" ht="18" thickTop="1" thickBot="1" x14ac:dyDescent="0.35">
      <c r="A6" s="1"/>
      <c r="B6" s="12" t="s">
        <v>9</v>
      </c>
      <c r="C6" s="5" t="s">
        <v>10</v>
      </c>
      <c r="D6" s="21">
        <v>6536335</v>
      </c>
      <c r="E6" s="15">
        <v>0</v>
      </c>
      <c r="F6" s="6">
        <f>C37+G37+L37+C67+G67+L67+C92</f>
        <v>414099</v>
      </c>
      <c r="G6" s="6">
        <f>SUM(D6:F6)</f>
        <v>6950434</v>
      </c>
      <c r="H6" s="15">
        <f>SUM(G6*C6)</f>
        <v>229364.32200000001</v>
      </c>
    </row>
    <row r="7" spans="1:8" ht="17.25" thickTop="1" x14ac:dyDescent="0.3">
      <c r="A7" s="1"/>
      <c r="B7" s="13" t="s">
        <v>11</v>
      </c>
      <c r="C7" s="7" t="s">
        <v>12</v>
      </c>
      <c r="D7" s="21">
        <v>6536335</v>
      </c>
      <c r="E7" s="16">
        <v>0</v>
      </c>
      <c r="F7" s="8">
        <v>0</v>
      </c>
      <c r="G7" s="6">
        <f>SUM(D7:F7)</f>
        <v>6536335</v>
      </c>
      <c r="H7" s="15">
        <f>SUM(G7*C7)</f>
        <v>143799.37</v>
      </c>
    </row>
    <row r="8" spans="1:8" x14ac:dyDescent="0.3">
      <c r="A8" s="1"/>
      <c r="B8" s="27" t="s">
        <v>13</v>
      </c>
      <c r="C8" s="28"/>
      <c r="D8" s="28"/>
      <c r="E8" s="28"/>
      <c r="F8" s="28"/>
      <c r="G8" s="28"/>
      <c r="H8" s="29"/>
    </row>
    <row r="9" spans="1:8" ht="17.25" x14ac:dyDescent="0.3">
      <c r="A9" s="1"/>
      <c r="B9" s="37">
        <f>SUM(H6+H7)</f>
        <v>373163.69200000004</v>
      </c>
      <c r="C9" s="37"/>
      <c r="D9" s="37"/>
      <c r="E9" s="37"/>
      <c r="F9" s="37"/>
      <c r="G9" s="37"/>
      <c r="H9" s="37"/>
    </row>
    <row r="10" spans="1:8" x14ac:dyDescent="0.3">
      <c r="A10" s="1"/>
      <c r="B10" s="33" t="s">
        <v>14</v>
      </c>
      <c r="C10" s="34"/>
      <c r="D10" s="34"/>
      <c r="E10" s="34"/>
      <c r="F10" s="34"/>
      <c r="G10" s="34"/>
      <c r="H10" s="35"/>
    </row>
    <row r="11" spans="1:8" ht="17.25" x14ac:dyDescent="0.3">
      <c r="A11" s="1"/>
      <c r="B11" s="36">
        <f>SUM(D6-B9)</f>
        <v>6163171.3080000002</v>
      </c>
      <c r="C11" s="36"/>
      <c r="D11" s="36"/>
      <c r="E11" s="36"/>
      <c r="F11" s="36"/>
      <c r="G11" s="36"/>
      <c r="H11" s="36"/>
    </row>
    <row r="12" spans="1:8" ht="17.25" x14ac:dyDescent="0.3">
      <c r="A12" s="1"/>
      <c r="B12" s="14"/>
      <c r="C12" s="9"/>
      <c r="D12" s="9"/>
      <c r="E12" s="14"/>
      <c r="F12" s="9"/>
      <c r="G12" s="9"/>
      <c r="H12" s="14"/>
    </row>
    <row r="13" spans="1:8" ht="20.25" x14ac:dyDescent="0.3">
      <c r="A13" s="1"/>
      <c r="B13" s="26" t="s">
        <v>15</v>
      </c>
      <c r="C13" s="26"/>
      <c r="D13" s="26"/>
      <c r="E13" s="26"/>
      <c r="F13" s="26"/>
      <c r="G13" s="26"/>
      <c r="H13" s="26"/>
    </row>
    <row r="37" spans="2:16" x14ac:dyDescent="0.3">
      <c r="B37" s="22" t="s">
        <v>17</v>
      </c>
      <c r="C37" s="23">
        <v>32000</v>
      </c>
      <c r="F37" s="22" t="s">
        <v>18</v>
      </c>
      <c r="G37" s="24">
        <v>230000</v>
      </c>
      <c r="K37" s="22" t="s">
        <v>19</v>
      </c>
      <c r="L37" s="24">
        <v>35000</v>
      </c>
      <c r="N37" s="25"/>
      <c r="O37" s="25"/>
      <c r="P37" s="25"/>
    </row>
    <row r="67" spans="2:12" x14ac:dyDescent="0.3">
      <c r="B67" s="22" t="s">
        <v>20</v>
      </c>
      <c r="C67" s="24">
        <v>12100</v>
      </c>
      <c r="F67" s="22" t="s">
        <v>21</v>
      </c>
      <c r="G67" s="24">
        <v>20000</v>
      </c>
      <c r="K67" s="22" t="s">
        <v>22</v>
      </c>
      <c r="L67" s="24">
        <v>19999</v>
      </c>
    </row>
    <row r="68" spans="2:12" x14ac:dyDescent="0.3">
      <c r="E68" s="1"/>
    </row>
    <row r="72" spans="2:12" x14ac:dyDescent="0.3">
      <c r="B72" s="1"/>
    </row>
    <row r="92" spans="2:3" x14ac:dyDescent="0.3">
      <c r="B92" s="22" t="s">
        <v>23</v>
      </c>
      <c r="C92" s="24">
        <v>65000</v>
      </c>
    </row>
  </sheetData>
  <mergeCells count="7">
    <mergeCell ref="N37:P37"/>
    <mergeCell ref="B13:H13"/>
    <mergeCell ref="B8:H8"/>
    <mergeCell ref="B3:H3"/>
    <mergeCell ref="B10:H10"/>
    <mergeCell ref="B11:H11"/>
    <mergeCell ref="B9:H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2025-07-31T02:40:42Z</dcterms:created>
  <dcterms:modified xsi:type="dcterms:W3CDTF">2025-10-01T01:33:05Z</dcterms:modified>
</cp:coreProperties>
</file>