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7._B2B 거래처(국내) 정산\01._베네피아\2025년\"/>
    </mc:Choice>
  </mc:AlternateContent>
  <bookViews>
    <workbookView xWindow="0" yWindow="0" windowWidth="288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7" i="1" l="1"/>
  <c r="H7" i="1" s="1"/>
  <c r="G6" i="1"/>
  <c r="H6" i="1" s="1"/>
  <c r="B9" i="1" l="1"/>
  <c r="B11" i="1" s="1"/>
</calcChain>
</file>

<file path=xl/sharedStrings.xml><?xml version="1.0" encoding="utf-8"?>
<sst xmlns="http://schemas.openxmlformats.org/spreadsheetml/2006/main" count="36" uniqueCount="36">
  <si>
    <t>TK 트래블 계좌번호:</t>
  </si>
  <si>
    <t>국민은행 99919107950</t>
  </si>
  <si>
    <t>구분</t>
  </si>
  <si>
    <t>수수료%(vat포함)</t>
  </si>
  <si>
    <t>복지포인트(KCP 기준) (A)</t>
  </si>
  <si>
    <t>신용카드(KCP 기준) (B)</t>
  </si>
  <si>
    <t>타결제금액(C)</t>
  </si>
  <si>
    <t>합계 (A+B+C)</t>
  </si>
  <si>
    <t>수수료 금액(합계*수수료율)</t>
  </si>
  <si>
    <t>매출수수료</t>
  </si>
  <si>
    <t>3.3%</t>
  </si>
  <si>
    <t>복지포인트 수수료</t>
  </si>
  <si>
    <t>2.2%</t>
  </si>
  <si>
    <t>수수료 세금계산서 발행금액</t>
  </si>
  <si>
    <t>복지포인트 지급액(=청구액)</t>
  </si>
  <si>
    <t>* 타결제금액 캡처본</t>
  </si>
  <si>
    <t xml:space="preserve">조국주(조병현) : </t>
    <phoneticPr fontId="2" type="noConversion"/>
  </si>
  <si>
    <t xml:space="preserve">이성현 : </t>
    <phoneticPr fontId="2" type="noConversion"/>
  </si>
  <si>
    <t xml:space="preserve">임용관 : </t>
    <phoneticPr fontId="2" type="noConversion"/>
  </si>
  <si>
    <t xml:space="preserve">정상길 : </t>
    <phoneticPr fontId="2" type="noConversion"/>
  </si>
  <si>
    <t xml:space="preserve">이태호 : </t>
    <phoneticPr fontId="2" type="noConversion"/>
  </si>
  <si>
    <t xml:space="preserve">유상철 : </t>
    <phoneticPr fontId="2" type="noConversion"/>
  </si>
  <si>
    <t xml:space="preserve">김용열 : </t>
    <phoneticPr fontId="2" type="noConversion"/>
  </si>
  <si>
    <t xml:space="preserve">김년수 : </t>
    <phoneticPr fontId="2" type="noConversion"/>
  </si>
  <si>
    <t xml:space="preserve">김서연 : </t>
    <phoneticPr fontId="2" type="noConversion"/>
  </si>
  <si>
    <t xml:space="preserve">김희진 : </t>
    <phoneticPr fontId="2" type="noConversion"/>
  </si>
  <si>
    <t>길민아 :</t>
    <phoneticPr fontId="2" type="noConversion"/>
  </si>
  <si>
    <t xml:space="preserve">강현우 : </t>
    <phoneticPr fontId="2" type="noConversion"/>
  </si>
  <si>
    <t xml:space="preserve">소재현 : </t>
    <phoneticPr fontId="2" type="noConversion"/>
  </si>
  <si>
    <t>최근영 :</t>
    <phoneticPr fontId="2" type="noConversion"/>
  </si>
  <si>
    <t xml:space="preserve">성경모 : </t>
    <phoneticPr fontId="2" type="noConversion"/>
  </si>
  <si>
    <t>김상민 :</t>
    <phoneticPr fontId="2" type="noConversion"/>
  </si>
  <si>
    <t>김성현(김지정) :</t>
    <phoneticPr fontId="2" type="noConversion"/>
  </si>
  <si>
    <t>송영근 :</t>
    <phoneticPr fontId="2" type="noConversion"/>
  </si>
  <si>
    <t>김성철 :</t>
    <phoneticPr fontId="2" type="noConversion"/>
  </si>
  <si>
    <t>베네피아 여행대장 2025년 10월 정산자료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</si>
</sst>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>
      <alignment vertical="center"/>
    </xf>
    <xf numFmtId="38" fontId="8" fillId="0" borderId="9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8" fillId="0" borderId="9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38" fontId="13" fillId="5" borderId="0" xfId="0" applyNumberFormat="1" applyFont="1" applyFill="1" applyAlignment="1">
      <alignment horizontal="right" vertical="center"/>
    </xf>
    <xf numFmtId="0" fontId="14" fillId="5" borderId="0" xfId="0" applyFont="1" applyFill="1">
      <alignment vertical="center"/>
    </xf>
    <xf numFmtId="38" fontId="0" fillId="5" borderId="0" xfId="0" applyNumberFormat="1" applyFill="1" applyAlignment="1">
      <alignment horizontal="center" vertical="center"/>
    </xf>
    <xf numFmtId="38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0" fillId="3" borderId="8" xfId="0" applyNumberFormat="1" applyFont="1" applyFill="1" applyBorder="1" applyAlignment="1">
      <alignment horizontal="center" vertical="center"/>
    </xf>
    <xf numFmtId="38" fontId="10" fillId="3" borderId="7" xfId="0" applyNumberFormat="1" applyFont="1" applyFill="1" applyBorder="1" applyAlignment="1">
      <alignment horizontal="center" vertical="center"/>
    </xf>
    <xf numFmtId="38" fontId="10" fillId="3" borderId="4" xfId="0" applyNumberFormat="1" applyFont="1" applyFill="1" applyBorder="1" applyAlignment="1">
      <alignment horizontal="center" vertical="center"/>
    </xf>
    <xf numFmtId="38" fontId="9" fillId="2" borderId="8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20" fontId="0" fillId="0" borderId="0" xfId="0" applyNumberFormat="1" applyAlignment="1">
      <alignment horizontal="right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67238</xdr:colOff>
      <xdr:row>14</xdr:row>
      <xdr:rowOff>182497</xdr:rowOff>
    </xdr:from>
    <xdr:to>
      <xdr:col>4</xdr:col>
      <xdr:colOff>100552</xdr:colOff>
      <xdr:row>35</xdr:row>
      <xdr:rowOff>100853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8" y="3364968"/>
          <a:ext cx="4941490" cy="4389503"/>
        </a:xfrm>
        <a:prstGeom prst="rect">
          <a:avLst/>
        </a:prstGeom>
      </xdr:spPr>
    </xdr:pic>
    <xdr:clientData/>
  </xdr:twoCellAnchor>
  <xdr:twoCellAnchor editAs="oneCell">
    <xdr:from>
      <xdr:col>4</xdr:col>
      <xdr:colOff>694765</xdr:colOff>
      <xdr:row>15</xdr:row>
      <xdr:rowOff>145677</xdr:rowOff>
    </xdr:from>
    <xdr:to>
      <xdr:col>7</xdr:col>
      <xdr:colOff>851647</xdr:colOff>
      <xdr:row>35</xdr:row>
      <xdr:rowOff>180217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941" y="3541059"/>
          <a:ext cx="5087471" cy="4292776"/>
        </a:xfrm>
        <a:prstGeom prst="rect">
          <a:avLst/>
        </a:prstGeom>
      </xdr:spPr>
    </xdr:pic>
    <xdr:clientData/>
  </xdr:twoCellAnchor>
  <xdr:twoCellAnchor editAs="oneCell">
    <xdr:from>
      <xdr:col>7</xdr:col>
      <xdr:colOff>1266264</xdr:colOff>
      <xdr:row>15</xdr:row>
      <xdr:rowOff>168089</xdr:rowOff>
    </xdr:from>
    <xdr:to>
      <xdr:col>14</xdr:col>
      <xdr:colOff>403413</xdr:colOff>
      <xdr:row>35</xdr:row>
      <xdr:rowOff>179980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05029" y="3563471"/>
          <a:ext cx="5065060" cy="427012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44825</xdr:colOff>
      <xdr:row>45</xdr:row>
      <xdr:rowOff>145676</xdr:rowOff>
    </xdr:from>
    <xdr:to>
      <xdr:col>4</xdr:col>
      <xdr:colOff>223485</xdr:colOff>
      <xdr:row>65</xdr:row>
      <xdr:rowOff>168088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25" y="9928411"/>
          <a:ext cx="5086836" cy="4280648"/>
        </a:xfrm>
        <a:prstGeom prst="rect">
          <a:avLst/>
        </a:prstGeom>
      </xdr:spPr>
    </xdr:pic>
    <xdr:clientData/>
  </xdr:twoCellAnchor>
  <xdr:twoCellAnchor editAs="oneCell">
    <xdr:from>
      <xdr:col>4</xdr:col>
      <xdr:colOff>1086970</xdr:colOff>
      <xdr:row>44</xdr:row>
      <xdr:rowOff>100853</xdr:rowOff>
    </xdr:from>
    <xdr:to>
      <xdr:col>7</xdr:col>
      <xdr:colOff>1098175</xdr:colOff>
      <xdr:row>65</xdr:row>
      <xdr:rowOff>150480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95146" y="9670677"/>
          <a:ext cx="4941794" cy="4520774"/>
        </a:xfrm>
        <a:prstGeom prst="rect">
          <a:avLst/>
        </a:prstGeom>
      </xdr:spPr>
    </xdr:pic>
    <xdr:clientData/>
  </xdr:twoCellAnchor>
  <xdr:twoCellAnchor editAs="oneCell">
    <xdr:from>
      <xdr:col>7</xdr:col>
      <xdr:colOff>1423147</xdr:colOff>
      <xdr:row>45</xdr:row>
      <xdr:rowOff>1</xdr:rowOff>
    </xdr:from>
    <xdr:to>
      <xdr:col>15</xdr:col>
      <xdr:colOff>72408</xdr:colOff>
      <xdr:row>65</xdr:row>
      <xdr:rowOff>123265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61912" y="9782736"/>
          <a:ext cx="5260731" cy="4381500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70</xdr:row>
      <xdr:rowOff>56030</xdr:rowOff>
    </xdr:from>
    <xdr:to>
      <xdr:col>4</xdr:col>
      <xdr:colOff>323966</xdr:colOff>
      <xdr:row>90</xdr:row>
      <xdr:rowOff>168087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030" y="15161559"/>
          <a:ext cx="5176112" cy="4370293"/>
        </a:xfrm>
        <a:prstGeom prst="rect">
          <a:avLst/>
        </a:prstGeom>
      </xdr:spPr>
    </xdr:pic>
    <xdr:clientData/>
  </xdr:twoCellAnchor>
  <xdr:twoCellAnchor editAs="oneCell">
    <xdr:from>
      <xdr:col>4</xdr:col>
      <xdr:colOff>997324</xdr:colOff>
      <xdr:row>69</xdr:row>
      <xdr:rowOff>179293</xdr:rowOff>
    </xdr:from>
    <xdr:to>
      <xdr:col>7</xdr:col>
      <xdr:colOff>896470</xdr:colOff>
      <xdr:row>90</xdr:row>
      <xdr:rowOff>172094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0" y="15071911"/>
          <a:ext cx="4829735" cy="4463948"/>
        </a:xfrm>
        <a:prstGeom prst="rect">
          <a:avLst/>
        </a:prstGeom>
      </xdr:spPr>
    </xdr:pic>
    <xdr:clientData/>
  </xdr:twoCellAnchor>
  <xdr:twoCellAnchor editAs="oneCell">
    <xdr:from>
      <xdr:col>7</xdr:col>
      <xdr:colOff>1501587</xdr:colOff>
      <xdr:row>69</xdr:row>
      <xdr:rowOff>179292</xdr:rowOff>
    </xdr:from>
    <xdr:to>
      <xdr:col>15</xdr:col>
      <xdr:colOff>156882</xdr:colOff>
      <xdr:row>90</xdr:row>
      <xdr:rowOff>151514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40352" y="15071910"/>
          <a:ext cx="5266765" cy="4443369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95</xdr:row>
      <xdr:rowOff>67235</xdr:rowOff>
    </xdr:from>
    <xdr:to>
      <xdr:col>4</xdr:col>
      <xdr:colOff>268941</xdr:colOff>
      <xdr:row>115</xdr:row>
      <xdr:rowOff>211206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824" y="20495559"/>
          <a:ext cx="5132293" cy="4402206"/>
        </a:xfrm>
        <a:prstGeom prst="rect">
          <a:avLst/>
        </a:prstGeom>
      </xdr:spPr>
    </xdr:pic>
    <xdr:clientData/>
  </xdr:twoCellAnchor>
  <xdr:twoCellAnchor editAs="oneCell">
    <xdr:from>
      <xdr:col>4</xdr:col>
      <xdr:colOff>907677</xdr:colOff>
      <xdr:row>95</xdr:row>
      <xdr:rowOff>67236</xdr:rowOff>
    </xdr:from>
    <xdr:to>
      <xdr:col>7</xdr:col>
      <xdr:colOff>1120308</xdr:colOff>
      <xdr:row>115</xdr:row>
      <xdr:rowOff>179294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15853" y="20495560"/>
          <a:ext cx="5143220" cy="4370293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1524000</xdr:colOff>
      <xdr:row>95</xdr:row>
      <xdr:rowOff>190499</xdr:rowOff>
    </xdr:from>
    <xdr:to>
      <xdr:col>14</xdr:col>
      <xdr:colOff>582706</xdr:colOff>
      <xdr:row>115</xdr:row>
      <xdr:rowOff>156551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62765" y="20618823"/>
          <a:ext cx="4986617" cy="4224287"/>
        </a:xfrm>
        <a:prstGeom prst="rect">
          <a:avLst/>
        </a:prstGeom>
      </xdr:spPr>
    </xdr:pic>
    <xdr:clientData/>
  </xdr:twoCellAnchor>
  <xdr:twoCellAnchor editAs="oneCell">
    <xdr:from>
      <xdr:col>0</xdr:col>
      <xdr:colOff>67237</xdr:colOff>
      <xdr:row>120</xdr:row>
      <xdr:rowOff>190500</xdr:rowOff>
    </xdr:from>
    <xdr:to>
      <xdr:col>4</xdr:col>
      <xdr:colOff>198351</xdr:colOff>
      <xdr:row>140</xdr:row>
      <xdr:rowOff>168087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237" y="25941618"/>
          <a:ext cx="5039290" cy="4235822"/>
        </a:xfrm>
        <a:prstGeom prst="rect">
          <a:avLst/>
        </a:prstGeom>
      </xdr:spPr>
    </xdr:pic>
    <xdr:clientData/>
  </xdr:twoCellAnchor>
  <xdr:twoCellAnchor editAs="oneCell">
    <xdr:from>
      <xdr:col>4</xdr:col>
      <xdr:colOff>907676</xdr:colOff>
      <xdr:row>121</xdr:row>
      <xdr:rowOff>33618</xdr:rowOff>
    </xdr:from>
    <xdr:to>
      <xdr:col>7</xdr:col>
      <xdr:colOff>930087</xdr:colOff>
      <xdr:row>140</xdr:row>
      <xdr:rowOff>175007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15852" y="25997647"/>
          <a:ext cx="4953000" cy="4186713"/>
        </a:xfrm>
        <a:prstGeom prst="rect">
          <a:avLst/>
        </a:prstGeom>
      </xdr:spPr>
    </xdr:pic>
    <xdr:clientData/>
  </xdr:twoCellAnchor>
  <xdr:twoCellAnchor editAs="oneCell">
    <xdr:from>
      <xdr:col>7</xdr:col>
      <xdr:colOff>1423149</xdr:colOff>
      <xdr:row>121</xdr:row>
      <xdr:rowOff>100853</xdr:rowOff>
    </xdr:from>
    <xdr:to>
      <xdr:col>14</xdr:col>
      <xdr:colOff>347384</xdr:colOff>
      <xdr:row>140</xdr:row>
      <xdr:rowOff>183270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61914" y="26064882"/>
          <a:ext cx="4852146" cy="4127741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145</xdr:row>
      <xdr:rowOff>190500</xdr:rowOff>
    </xdr:from>
    <xdr:to>
      <xdr:col>4</xdr:col>
      <xdr:colOff>200195</xdr:colOff>
      <xdr:row>165</xdr:row>
      <xdr:rowOff>156882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676" y="31264412"/>
          <a:ext cx="4962695" cy="4224617"/>
        </a:xfrm>
        <a:prstGeom prst="rect">
          <a:avLst/>
        </a:prstGeom>
      </xdr:spPr>
    </xdr:pic>
    <xdr:clientData/>
  </xdr:twoCellAnchor>
  <xdr:twoCellAnchor editAs="oneCell">
    <xdr:from>
      <xdr:col>4</xdr:col>
      <xdr:colOff>818028</xdr:colOff>
      <xdr:row>146</xdr:row>
      <xdr:rowOff>56028</xdr:rowOff>
    </xdr:from>
    <xdr:to>
      <xdr:col>7</xdr:col>
      <xdr:colOff>806822</xdr:colOff>
      <xdr:row>165</xdr:row>
      <xdr:rowOff>189759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26204" y="31342852"/>
          <a:ext cx="4919383" cy="4179054"/>
        </a:xfrm>
        <a:prstGeom prst="rect">
          <a:avLst/>
        </a:prstGeom>
      </xdr:spPr>
    </xdr:pic>
    <xdr:clientData/>
  </xdr:twoCellAnchor>
  <xdr:twoCellAnchor editAs="oneCell">
    <xdr:from>
      <xdr:col>7</xdr:col>
      <xdr:colOff>1512793</xdr:colOff>
      <xdr:row>146</xdr:row>
      <xdr:rowOff>78441</xdr:rowOff>
    </xdr:from>
    <xdr:to>
      <xdr:col>14</xdr:col>
      <xdr:colOff>481853</xdr:colOff>
      <xdr:row>165</xdr:row>
      <xdr:rowOff>194168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51558" y="31365265"/>
          <a:ext cx="4896971" cy="416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171</xdr:row>
      <xdr:rowOff>112059</xdr:rowOff>
    </xdr:from>
    <xdr:to>
      <xdr:col>4</xdr:col>
      <xdr:colOff>302559</xdr:colOff>
      <xdr:row>191</xdr:row>
      <xdr:rowOff>165888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2059" y="36721677"/>
          <a:ext cx="5098676" cy="431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3"/>
  <sheetViews>
    <sheetView tabSelected="1" zoomScaleNormal="100" workbookViewId="0">
      <selection activeCell="L11" sqref="L11"/>
    </sheetView>
  </sheetViews>
  <sheetFormatPr defaultRowHeight="16.5" x14ac:dyDescent="0.3"/>
  <cols>
    <col min="1" max="1" width="3.125" customWidth="1"/>
    <col min="2" max="2" width="22.875" customWidth="1"/>
    <col min="3" max="3" width="14.625" customWidth="1"/>
    <col min="4" max="4" width="23.875" customWidth="1"/>
    <col min="5" max="5" width="20.375" customWidth="1"/>
    <col min="6" max="6" width="23" customWidth="1"/>
    <col min="7" max="7" width="21.375" customWidth="1"/>
    <col min="8" max="8" width="24" customWidth="1"/>
  </cols>
  <sheetData>
    <row r="1" spans="1:8" ht="24" x14ac:dyDescent="0.3">
      <c r="A1" s="17"/>
      <c r="B1" s="18" t="s">
        <v>0</v>
      </c>
      <c r="C1" s="19" t="s">
        <v>1</v>
      </c>
      <c r="D1" s="20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30" t="s">
        <v>35</v>
      </c>
      <c r="C3" s="31"/>
      <c r="D3" s="31"/>
      <c r="E3" s="31"/>
      <c r="F3" s="31"/>
      <c r="G3" s="31"/>
      <c r="H3" s="32"/>
    </row>
    <row r="4" spans="1:8" x14ac:dyDescent="0.3">
      <c r="A4" s="1"/>
      <c r="B4" s="10"/>
      <c r="C4" s="2"/>
      <c r="D4" s="2"/>
      <c r="E4" s="10"/>
      <c r="F4" s="2"/>
      <c r="G4" s="2"/>
      <c r="H4" s="10"/>
    </row>
    <row r="5" spans="1:8" ht="17.25" thickBot="1" x14ac:dyDescent="0.35">
      <c r="A5" s="1"/>
      <c r="B5" s="11" t="s">
        <v>2</v>
      </c>
      <c r="C5" s="4" t="s">
        <v>3</v>
      </c>
      <c r="D5" s="3" t="s">
        <v>4</v>
      </c>
      <c r="E5" s="11" t="s">
        <v>5</v>
      </c>
      <c r="F5" s="3" t="s">
        <v>6</v>
      </c>
      <c r="G5" s="3" t="s">
        <v>7</v>
      </c>
      <c r="H5" s="11" t="s">
        <v>8</v>
      </c>
    </row>
    <row r="6" spans="1:8" ht="18" thickTop="1" thickBot="1" x14ac:dyDescent="0.35">
      <c r="A6" s="1"/>
      <c r="B6" s="12" t="s">
        <v>9</v>
      </c>
      <c r="C6" s="5" t="s">
        <v>10</v>
      </c>
      <c r="D6" s="21">
        <v>13168838</v>
      </c>
      <c r="E6" s="15">
        <v>0</v>
      </c>
      <c r="F6" s="6">
        <f>C37+G37+L37+C67+G67+L67+C92+G92+L92+C117+G117+L117+C142+G142+L142+C167+G167+L167+C193</f>
        <v>1141562</v>
      </c>
      <c r="G6" s="6">
        <f>SUM(D6:F6)</f>
        <v>14310400</v>
      </c>
      <c r="H6" s="15">
        <f>SUM(G6*C6)</f>
        <v>472243.20000000001</v>
      </c>
    </row>
    <row r="7" spans="1:8" ht="17.25" thickTop="1" x14ac:dyDescent="0.3">
      <c r="A7" s="1"/>
      <c r="B7" s="13" t="s">
        <v>11</v>
      </c>
      <c r="C7" s="7" t="s">
        <v>12</v>
      </c>
      <c r="D7" s="21">
        <v>13168838</v>
      </c>
      <c r="E7" s="16">
        <v>0</v>
      </c>
      <c r="F7" s="8">
        <v>0</v>
      </c>
      <c r="G7" s="6">
        <f>SUM(D7:F7)</f>
        <v>13168838</v>
      </c>
      <c r="H7" s="15">
        <f>SUM(G7*C7)</f>
        <v>289714.43599999999</v>
      </c>
    </row>
    <row r="8" spans="1:8" x14ac:dyDescent="0.3">
      <c r="A8" s="1"/>
      <c r="B8" s="27" t="s">
        <v>13</v>
      </c>
      <c r="C8" s="28"/>
      <c r="D8" s="28"/>
      <c r="E8" s="28"/>
      <c r="F8" s="28"/>
      <c r="G8" s="28"/>
      <c r="H8" s="29"/>
    </row>
    <row r="9" spans="1:8" ht="17.25" x14ac:dyDescent="0.3">
      <c r="A9" s="1"/>
      <c r="B9" s="37">
        <f>SUM(H6+H7)</f>
        <v>761957.63599999994</v>
      </c>
      <c r="C9" s="37"/>
      <c r="D9" s="37"/>
      <c r="E9" s="37"/>
      <c r="F9" s="37"/>
      <c r="G9" s="37"/>
      <c r="H9" s="37"/>
    </row>
    <row r="10" spans="1:8" x14ac:dyDescent="0.3">
      <c r="A10" s="1"/>
      <c r="B10" s="33" t="s">
        <v>14</v>
      </c>
      <c r="C10" s="34"/>
      <c r="D10" s="34"/>
      <c r="E10" s="34"/>
      <c r="F10" s="34"/>
      <c r="G10" s="34"/>
      <c r="H10" s="35"/>
    </row>
    <row r="11" spans="1:8" ht="17.25" x14ac:dyDescent="0.3">
      <c r="A11" s="1"/>
      <c r="B11" s="36">
        <f>SUM(D6-B9)</f>
        <v>12406880.364</v>
      </c>
      <c r="C11" s="36"/>
      <c r="D11" s="36"/>
      <c r="E11" s="36"/>
      <c r="F11" s="36"/>
      <c r="G11" s="36"/>
      <c r="H11" s="36"/>
    </row>
    <row r="12" spans="1:8" ht="17.25" x14ac:dyDescent="0.3">
      <c r="A12" s="1"/>
      <c r="B12" s="14"/>
      <c r="C12" s="9"/>
      <c r="D12" s="9"/>
      <c r="E12" s="14"/>
      <c r="F12" s="9"/>
      <c r="G12" s="9"/>
      <c r="H12" s="14"/>
    </row>
    <row r="13" spans="1:8" ht="20.25" x14ac:dyDescent="0.3">
      <c r="A13" s="1"/>
      <c r="B13" s="26" t="s">
        <v>15</v>
      </c>
      <c r="C13" s="26"/>
      <c r="D13" s="26"/>
      <c r="E13" s="26"/>
      <c r="F13" s="26"/>
      <c r="G13" s="26"/>
      <c r="H13" s="26"/>
    </row>
    <row r="37" spans="2:16" x14ac:dyDescent="0.3">
      <c r="B37" s="22" t="s">
        <v>16</v>
      </c>
      <c r="C37" s="23">
        <v>32000</v>
      </c>
      <c r="F37" s="22" t="s">
        <v>17</v>
      </c>
      <c r="G37" s="24">
        <v>45700</v>
      </c>
      <c r="K37" s="22" t="s">
        <v>18</v>
      </c>
      <c r="L37" s="24">
        <v>18000</v>
      </c>
      <c r="N37" s="25"/>
      <c r="O37" s="25"/>
      <c r="P37" s="25"/>
    </row>
    <row r="67" spans="2:12" x14ac:dyDescent="0.3">
      <c r="B67" s="22" t="s">
        <v>19</v>
      </c>
      <c r="C67" s="24">
        <v>32000</v>
      </c>
      <c r="F67" s="22" t="s">
        <v>20</v>
      </c>
      <c r="G67" s="24">
        <v>71444</v>
      </c>
      <c r="K67" s="22" t="s">
        <v>21</v>
      </c>
      <c r="L67" s="24">
        <v>18000</v>
      </c>
    </row>
    <row r="68" spans="2:12" x14ac:dyDescent="0.3">
      <c r="E68" s="1"/>
    </row>
    <row r="72" spans="2:12" x14ac:dyDescent="0.3">
      <c r="B72" s="1"/>
    </row>
    <row r="91" spans="2:15" x14ac:dyDescent="0.3">
      <c r="F91" s="22"/>
      <c r="G91" s="24"/>
      <c r="H91" s="1"/>
      <c r="I91" s="1"/>
      <c r="J91" s="1"/>
      <c r="K91" s="22"/>
      <c r="L91" s="24"/>
      <c r="M91" s="1"/>
      <c r="N91" s="1"/>
      <c r="O91" s="1"/>
    </row>
    <row r="92" spans="2:15" x14ac:dyDescent="0.3">
      <c r="B92" s="22" t="s">
        <v>22</v>
      </c>
      <c r="C92" s="24">
        <v>20000</v>
      </c>
      <c r="F92" s="22" t="s">
        <v>23</v>
      </c>
      <c r="G92" s="24">
        <v>51330</v>
      </c>
      <c r="H92" s="1"/>
      <c r="I92" s="1"/>
      <c r="J92" s="1"/>
      <c r="K92" s="22" t="s">
        <v>24</v>
      </c>
      <c r="L92" s="24">
        <v>36000</v>
      </c>
    </row>
    <row r="93" spans="2:15" s="1" customFormat="1" x14ac:dyDescent="0.3"/>
    <row r="94" spans="2:15" s="1" customFormat="1" x14ac:dyDescent="0.3"/>
    <row r="95" spans="2:15" s="1" customFormat="1" x14ac:dyDescent="0.3"/>
    <row r="96" spans="2:15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pans="2:12" s="1" customFormat="1" x14ac:dyDescent="0.3"/>
    <row r="114" spans="2:12" s="1" customFormat="1" x14ac:dyDescent="0.3"/>
    <row r="115" spans="2:12" s="1" customFormat="1" x14ac:dyDescent="0.3"/>
    <row r="116" spans="2:12" s="1" customFormat="1" x14ac:dyDescent="0.3">
      <c r="F116" s="22"/>
      <c r="G116" s="24"/>
      <c r="K116" s="22"/>
      <c r="L116" s="24"/>
    </row>
    <row r="117" spans="2:12" s="1" customFormat="1" x14ac:dyDescent="0.3">
      <c r="B117" s="22" t="s">
        <v>25</v>
      </c>
      <c r="C117" s="24">
        <v>202565</v>
      </c>
      <c r="F117" s="22" t="s">
        <v>26</v>
      </c>
      <c r="G117" s="24">
        <v>16860</v>
      </c>
      <c r="K117" s="22" t="s">
        <v>27</v>
      </c>
      <c r="L117" s="24">
        <v>28313</v>
      </c>
    </row>
    <row r="118" spans="2:12" s="1" customFormat="1" x14ac:dyDescent="0.3"/>
    <row r="119" spans="2:12" s="1" customFormat="1" x14ac:dyDescent="0.3"/>
    <row r="120" spans="2:12" s="1" customFormat="1" x14ac:dyDescent="0.3"/>
    <row r="121" spans="2:12" s="1" customFormat="1" x14ac:dyDescent="0.3"/>
    <row r="122" spans="2:12" s="1" customFormat="1" x14ac:dyDescent="0.3"/>
    <row r="123" spans="2:12" s="1" customFormat="1" x14ac:dyDescent="0.3"/>
    <row r="124" spans="2:12" s="1" customFormat="1" x14ac:dyDescent="0.3"/>
    <row r="125" spans="2:12" s="1" customFormat="1" x14ac:dyDescent="0.3"/>
    <row r="126" spans="2:12" s="1" customFormat="1" x14ac:dyDescent="0.3"/>
    <row r="127" spans="2:12" s="1" customFormat="1" x14ac:dyDescent="0.3"/>
    <row r="128" spans="2:12" s="1" customFormat="1" x14ac:dyDescent="0.3"/>
    <row r="129" spans="2:12" s="1" customFormat="1" x14ac:dyDescent="0.3"/>
    <row r="130" spans="2:12" s="1" customFormat="1" x14ac:dyDescent="0.3"/>
    <row r="131" spans="2:12" s="1" customFormat="1" x14ac:dyDescent="0.3"/>
    <row r="132" spans="2:12" s="1" customFormat="1" x14ac:dyDescent="0.3"/>
    <row r="133" spans="2:12" s="1" customFormat="1" x14ac:dyDescent="0.3"/>
    <row r="134" spans="2:12" s="1" customFormat="1" x14ac:dyDescent="0.3"/>
    <row r="135" spans="2:12" s="1" customFormat="1" x14ac:dyDescent="0.3"/>
    <row r="136" spans="2:12" s="1" customFormat="1" x14ac:dyDescent="0.3"/>
    <row r="137" spans="2:12" s="1" customFormat="1" x14ac:dyDescent="0.3"/>
    <row r="138" spans="2:12" s="1" customFormat="1" x14ac:dyDescent="0.3"/>
    <row r="139" spans="2:12" s="1" customFormat="1" x14ac:dyDescent="0.3"/>
    <row r="140" spans="2:12" s="1" customFormat="1" x14ac:dyDescent="0.3"/>
    <row r="141" spans="2:12" s="1" customFormat="1" x14ac:dyDescent="0.3">
      <c r="F141" s="22"/>
      <c r="G141" s="24"/>
      <c r="K141" s="22"/>
      <c r="L141" s="24"/>
    </row>
    <row r="142" spans="2:12" s="1" customFormat="1" x14ac:dyDescent="0.3">
      <c r="B142" s="22" t="s">
        <v>28</v>
      </c>
      <c r="C142" s="24">
        <v>134000</v>
      </c>
      <c r="F142" s="22" t="s">
        <v>29</v>
      </c>
      <c r="G142" s="24">
        <v>14250</v>
      </c>
      <c r="K142" s="22" t="s">
        <v>30</v>
      </c>
      <c r="L142" s="24">
        <v>135100</v>
      </c>
    </row>
    <row r="143" spans="2:12" s="1" customFormat="1" x14ac:dyDescent="0.3"/>
    <row r="144" spans="2:12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pans="2:12" s="1" customFormat="1" x14ac:dyDescent="0.3"/>
    <row r="162" spans="2:12" s="1" customFormat="1" x14ac:dyDescent="0.3"/>
    <row r="163" spans="2:12" s="1" customFormat="1" x14ac:dyDescent="0.3"/>
    <row r="164" spans="2:12" s="1" customFormat="1" x14ac:dyDescent="0.3"/>
    <row r="165" spans="2:12" s="1" customFormat="1" x14ac:dyDescent="0.3"/>
    <row r="166" spans="2:12" s="1" customFormat="1" x14ac:dyDescent="0.3">
      <c r="F166" s="22"/>
      <c r="G166" s="24"/>
      <c r="K166" s="22"/>
      <c r="L166" s="24"/>
    </row>
    <row r="167" spans="2:12" s="1" customFormat="1" x14ac:dyDescent="0.3">
      <c r="B167" s="38" t="s">
        <v>31</v>
      </c>
      <c r="C167" s="24">
        <v>112000</v>
      </c>
      <c r="F167" s="38" t="s">
        <v>32</v>
      </c>
      <c r="G167" s="24">
        <v>20000</v>
      </c>
      <c r="K167" s="38" t="s">
        <v>33</v>
      </c>
      <c r="L167" s="24">
        <v>42000</v>
      </c>
    </row>
    <row r="193" spans="2:3" x14ac:dyDescent="0.3">
      <c r="B193" s="38" t="s">
        <v>34</v>
      </c>
      <c r="C193" s="24">
        <v>112000</v>
      </c>
    </row>
  </sheetData>
  <mergeCells count="7">
    <mergeCell ref="N37:P37"/>
    <mergeCell ref="B13:H13"/>
    <mergeCell ref="B8:H8"/>
    <mergeCell ref="B3:H3"/>
    <mergeCell ref="B10:H10"/>
    <mergeCell ref="B11:H11"/>
    <mergeCell ref="B9:H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2025-07-31T02:40:42Z</dcterms:created>
  <dcterms:modified xsi:type="dcterms:W3CDTF">2025-11-03T06:54:27Z</dcterms:modified>
</cp:coreProperties>
</file>